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https://winnipeghc-my.sharepoint.com/personal/klezubski_winnipeg_ca/Documents/Desktop/"/>
    </mc:Choice>
  </mc:AlternateContent>
  <xr:revisionPtr revIDLastSave="0" documentId="8_{F4AF14B3-CBBC-482C-83AB-708754BC1E64}" xr6:coauthVersionLast="36" xr6:coauthVersionMax="36" xr10:uidLastSave="{00000000-0000-0000-0000-000000000000}"/>
  <bookViews>
    <workbookView xWindow="0" yWindow="0" windowWidth="28800" windowHeight="12225" xr2:uid="{00000000-000D-0000-FFFF-FFFF00000000}"/>
  </bookViews>
  <sheets>
    <sheet name="Application Worksheet" sheetId="1" r:id="rId1"/>
    <sheet name="Data" sheetId="2" state="hidden" r:id="rId2"/>
  </sheets>
  <definedNames>
    <definedName name="_xlnm.Print_Area" localSheetId="0">'Application Worksheet'!$A$1:$D$104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22" i="1" l="1"/>
  <c r="D1" i="1"/>
  <c r="C23" i="1" l="1"/>
  <c r="C20" i="1"/>
  <c r="C72" i="1"/>
  <c r="C69" i="1"/>
  <c r="C68" i="1"/>
  <c r="C67" i="1"/>
  <c r="C66" i="1"/>
  <c r="C64" i="1"/>
  <c r="C63" i="1"/>
  <c r="C62" i="1"/>
  <c r="C61" i="1"/>
  <c r="C60" i="1"/>
  <c r="C101" i="1"/>
  <c r="C98" i="1"/>
  <c r="C96" i="1"/>
  <c r="C94" i="1"/>
  <c r="C83" i="1"/>
  <c r="C80" i="1"/>
  <c r="C79" i="1"/>
  <c r="C78" i="1"/>
  <c r="C77" i="1"/>
  <c r="C76" i="1"/>
  <c r="D41" i="1"/>
  <c r="D70" i="1" l="1"/>
  <c r="C70" i="1" s="1"/>
  <c r="D65" i="1"/>
  <c r="C65" i="1" s="1"/>
  <c r="D91" i="1"/>
  <c r="D75" i="1"/>
  <c r="D59" i="1"/>
  <c r="D28" i="1"/>
  <c r="D9" i="1"/>
  <c r="D92" i="1"/>
  <c r="C92" i="1" s="1"/>
  <c r="D89" i="1"/>
  <c r="C89" i="1" s="1"/>
  <c r="D86" i="1"/>
  <c r="C86" i="1" s="1"/>
  <c r="C87" i="1"/>
  <c r="D47" i="1"/>
  <c r="D43" i="1"/>
  <c r="D45" i="1"/>
  <c r="D35" i="1"/>
  <c r="D39" i="1"/>
  <c r="D49" i="1"/>
  <c r="D51" i="1"/>
  <c r="D53" i="1"/>
  <c r="D55" i="1"/>
  <c r="D87" i="1"/>
  <c r="D71" i="1" l="1"/>
  <c r="C71" i="1" s="1"/>
  <c r="C88" i="1" s="1"/>
  <c r="D88" i="1"/>
  <c r="C99" i="1"/>
  <c r="D57" i="1"/>
  <c r="D99" i="1"/>
</calcChain>
</file>

<file path=xl/sharedStrings.xml><?xml version="1.0" encoding="utf-8"?>
<sst xmlns="http://schemas.openxmlformats.org/spreadsheetml/2006/main" count="275" uniqueCount="244">
  <si>
    <t>Additional Information</t>
  </si>
  <si>
    <t>1.1 Building - Identification</t>
  </si>
  <si>
    <t>Totals</t>
  </si>
  <si>
    <t>Project Name</t>
  </si>
  <si>
    <t>Legal Entity Type</t>
  </si>
  <si>
    <t>CMHC Housing Solutions Specialist</t>
  </si>
  <si>
    <t xml:space="preserve">If you are a government, please provide the name of the intermediary who is operating the Project, if applicable </t>
  </si>
  <si>
    <t>Project description (Need, targeted population, etc.)</t>
  </si>
  <si>
    <t>1.2 Building - Building Details</t>
  </si>
  <si>
    <t>Building type</t>
  </si>
  <si>
    <t>Building Name</t>
  </si>
  <si>
    <t>When do you expect to start the construction/renovations? (YYYY-MM-DD)</t>
  </si>
  <si>
    <t>The end of the construction/renovations is measured as the final date when the project’s final inspections are completed and occupancy permits, or an equivalent, are issued by the local or regional jurisdiction.</t>
  </si>
  <si>
    <t>When do you expect to end the construction/renovations? (YYYY-MM-DD)</t>
  </si>
  <si>
    <t>Expected 25% Occupancy Date (YYYY-MM-DD)</t>
  </si>
  <si>
    <t xml:space="preserve">If any units are currently tenanted, please contact your CMHC Housing Solutions Specialist. </t>
  </si>
  <si>
    <t>Type of intervention</t>
  </si>
  <si>
    <t>Building purpose</t>
  </si>
  <si>
    <t>For leasehold, ensure the lease meets CMHC's leasehold requirements.</t>
  </si>
  <si>
    <t>Land Tenure</t>
  </si>
  <si>
    <t>"Please input "TBD" if not yet determined"</t>
  </si>
  <si>
    <t>Name of General Contractor</t>
  </si>
  <si>
    <t>"Please input "N/A" if there is no modular manufacturer or "TBD" if not yet determined.</t>
  </si>
  <si>
    <t xml:space="preserve">Name of Modular Manufacturer </t>
  </si>
  <si>
    <t>Size of the entire area in square feet</t>
  </si>
  <si>
    <t>Total Area (sq. ft.)</t>
  </si>
  <si>
    <t>Residential costs are costs associated with the construction of the residential housing units in addition to space ancillary to the housing units, for example hallways, elevators, stairwells, common rooms, office space for programming purposes and supports for residents.  
Non-residential space is space that is not ancillary to the residential units.  This space may or may not be income-generating.  This includes office space, commercial space, and retail area.</t>
  </si>
  <si>
    <t>Residential Space (% of total area)</t>
  </si>
  <si>
    <t>When units are self-contained , you should enter the number of units and leave the number of beds as zero.</t>
  </si>
  <si>
    <t>Total number of units</t>
  </si>
  <si>
    <t>When beds are assigned to individuals (e.g. rooming house), you should enter the number of beds and leave the number of units as zero.</t>
  </si>
  <si>
    <t>Total number of beds</t>
  </si>
  <si>
    <t>Non-residential space is space that is not ancillary to the residential units.  This space may or may not be income-generating.  This includes office space, commercial space, and retail area. Include non-residential square footage in this section, as applicable.</t>
  </si>
  <si>
    <t>Non-Residential Space Description</t>
  </si>
  <si>
    <t>Special Access</t>
  </si>
  <si>
    <t>2. Prioritization Criteria</t>
  </si>
  <si>
    <t>1. What stream are you applying for?</t>
  </si>
  <si>
    <t>Projects must meet the minimum eligibility criteria to be eligible for the RHI funding.</t>
  </si>
  <si>
    <t>2. Will 100% of the units provide permanent housing to tenants from the vulnerable population groups?</t>
  </si>
  <si>
    <t xml:space="preserve">Remote areas are defined as communities that are either a long distance from larger settlements (population centres) or lack transportation links that are typical in more populated areas. CMHC will determine whether a project fits the definition of long distance on a case-by-case basis. </t>
  </si>
  <si>
    <t>3.Is the project's land in a Remote location?</t>
  </si>
  <si>
    <r>
      <t>For the purpose of this question, Indigenous Lands are defined as follows:
1.  Reserve lands within the meaning of the</t>
    </r>
    <r>
      <rPr>
        <i/>
        <sz val="11"/>
        <rFont val="Calibri"/>
        <family val="2"/>
        <scheme val="minor"/>
      </rPr>
      <t xml:space="preserve"> Indian </t>
    </r>
    <r>
      <rPr>
        <sz val="11"/>
        <rFont val="Calibri"/>
        <family val="2"/>
        <scheme val="minor"/>
      </rPr>
      <t xml:space="preserve">Act; (Aboriginal title lands)
2. Treaty settlement lands, that are not reserve land within the meaning of the </t>
    </r>
    <r>
      <rPr>
        <i/>
        <sz val="11"/>
        <rFont val="Calibri"/>
        <family val="2"/>
        <scheme val="minor"/>
      </rPr>
      <t>Indian Act;</t>
    </r>
    <r>
      <rPr>
        <sz val="11"/>
        <rFont val="Calibri"/>
        <family val="2"/>
        <scheme val="minor"/>
      </rPr>
      <t xml:space="preserve">
3. Land management by a First Nation under the Framework Agreement on First Nation Land Management and the </t>
    </r>
    <r>
      <rPr>
        <i/>
        <sz val="11"/>
        <rFont val="Calibri"/>
        <family val="2"/>
        <scheme val="minor"/>
      </rPr>
      <t xml:space="preserve">First Nations Land Management Act </t>
    </r>
    <r>
      <rPr>
        <sz val="11"/>
        <rFont val="Calibri"/>
        <family val="2"/>
        <scheme val="minor"/>
      </rPr>
      <t xml:space="preserve">(which is still reserve land within the meaning of the </t>
    </r>
    <r>
      <rPr>
        <i/>
        <sz val="11"/>
        <rFont val="Calibri"/>
        <family val="2"/>
        <scheme val="minor"/>
      </rPr>
      <t>Indian Act</t>
    </r>
    <r>
      <rPr>
        <sz val="11"/>
        <rFont val="Calibri"/>
        <family val="2"/>
        <scheme val="minor"/>
      </rPr>
      <t>); and
4. Special legislation lands; statutory self-governance</t>
    </r>
  </si>
  <si>
    <t xml:space="preserve"> 4. Is the project located on Indigenous land?   </t>
  </si>
  <si>
    <t>The required relocation of occupants creates significant risks in the rapid delivery of new units. Properties that require evictions of tenants are not eligible for funding under the RHI.</t>
  </si>
  <si>
    <t>5.  Is the property currently occupied</t>
  </si>
  <si>
    <t xml:space="preserve">Please refer to the "Applicant Guide Appendix - Prioritization Scoring Grid" for details. </t>
  </si>
  <si>
    <t>6. What is the duration of confirmed subsidy for the project?</t>
  </si>
  <si>
    <t>Score (0 to 25 points)</t>
  </si>
  <si>
    <t xml:space="preserve">7.What level of government will be providing the Operational Subsidy? </t>
  </si>
  <si>
    <t xml:space="preserve">8. What level of government will be providing the subsidy related to support and wrap-around services? </t>
  </si>
  <si>
    <t xml:space="preserve">Cost sharing is calculated by dividing (1) equity, contributions and waivers by  (2) the total residential costs.
Loan components are not considered as cost sharing. </t>
  </si>
  <si>
    <t>9. What percentage of cost sharing will you and/or collaborators provide?</t>
  </si>
  <si>
    <t>Score (0 to 30 points)</t>
  </si>
  <si>
    <t>Incremental scoring for the rapid occupancy of units within 18 months (24 months for the North, remote and special access communities). Estimated date of the effective contribution agreement is July 1, 2023, for scoring purposes.</t>
  </si>
  <si>
    <t>10. How quickly from the effective date of the contribution agreement do you expect to achieve  25% occupancy?</t>
  </si>
  <si>
    <t>Score (0 to 10 points)</t>
  </si>
  <si>
    <t>Incremental scoring for the rapid completion of units within 18 months (24 months for the North, remote and special access communities). Estimated date of the effective contribution agreement is July 1, 2023, for scoring purposes.</t>
  </si>
  <si>
    <t>11. How quickly from the effective date of the contribution agreement do you expect to complete your project ?</t>
  </si>
  <si>
    <t xml:space="preserve">This category recognizes readiness to deliver units rapidly.
If any units are currently tenanted or leasehold, please refer to your CMHC Housing Solutions Specialist. 
</t>
  </si>
  <si>
    <t>12. What is the status of the land?</t>
  </si>
  <si>
    <t>Incremental scoring for units that will remain affordable beyond the 20 year minimum requirement.</t>
  </si>
  <si>
    <t>13.  How long will affordability be maintained?</t>
  </si>
  <si>
    <t>Cumulative response - for example 15% Black Canadians and 15% Women and Children will trigger 5 points.
Maximum score is 10 points</t>
  </si>
  <si>
    <t>14. What percentage of units will be targeting  women and/or women and their children, Indigenous people and/or Black Canadians? </t>
  </si>
  <si>
    <t>Applies to new construction only. Incremental scoring is applied to projects exceeding the applicable energy efficiency standards.</t>
  </si>
  <si>
    <t>15.  Will your project exceed the  energy efficiency standards in the 2017 National Energy Code for Buildings (NECB) for Part 3 buildings or 2015 National Building Code (NBC) for Part 9 buildings?</t>
  </si>
  <si>
    <t>Score (0 to 5 points)</t>
  </si>
  <si>
    <t>Applies to new construction only. Incremental scoring is applied to projects that exceed the applicable accessibility requirements (by a percentage of additional accessible units)</t>
  </si>
  <si>
    <t>16.  Will your project exceed the local/regional accessibility requirements in its jurisdiction?</t>
  </si>
  <si>
    <t>This questions refers to applicants that have not previously benefited from RHI funding as a recipient or beneficiary. This includes a level of government or an intermediary selected by a level of government.</t>
  </si>
  <si>
    <t>17. Have you benefited from previous RHI funding as a recipient or a beneficiary?</t>
  </si>
  <si>
    <t>Total Score (Maximum Score 120)</t>
  </si>
  <si>
    <t>3.1. Residential Budget
        Residential Costs</t>
  </si>
  <si>
    <t>Eligible Costs (only costs incurred on or after December 1, 2022 are eligible for RHI funding.)</t>
  </si>
  <si>
    <t>Land and acquisition costs incurred on or after December 1, 2022</t>
  </si>
  <si>
    <t>Soft costs incurred on or after December  1, 2022</t>
  </si>
  <si>
    <t>Hard costs incurred on or after December  1, 2022</t>
  </si>
  <si>
    <t>Other costs incurred on or after December 1, 2022</t>
  </si>
  <si>
    <t>Contingency costs</t>
  </si>
  <si>
    <t>Total Residential Project Costs Eligible for Cost Sharing or RHI Funding</t>
  </si>
  <si>
    <t>Non-Eligible Costs for RHI funding, but available for Cost-Sharing</t>
  </si>
  <si>
    <t>Land and Acquisition Costs Incurred on or after April 1, 2020 and before December 1, 2022</t>
  </si>
  <si>
    <t>Soft Costs Incurred on or after April 1, 2020 and before December 1, 2022</t>
  </si>
  <si>
    <t>Hard Costs Incurred on or after April 1, 2020 and before December 1, 2022</t>
  </si>
  <si>
    <t>Other Costs Incurred on or after April 1, 2020 and before December 1, 2022</t>
  </si>
  <si>
    <t>Total Residential Project Costs Eligible for Cost Sharing, but Not Eligible for RHI Funding</t>
  </si>
  <si>
    <t xml:space="preserve">Total Residential Project Costs </t>
  </si>
  <si>
    <t>These costs are not elgible for Cost-Sharing, nor are they eligible for RHI Funding</t>
  </si>
  <si>
    <t>Costs Incurred before April 1, 2020</t>
  </si>
  <si>
    <t>3.2. Residential Budget
        Funding Soures</t>
  </si>
  <si>
    <t>Must be equal to or less than Total Residential Project Costs Eligible for Cost Sharing or RHI Funding (See Row 66)</t>
  </si>
  <si>
    <t xml:space="preserve">CMHC - RHI funding requested </t>
  </si>
  <si>
    <t>Land equity</t>
  </si>
  <si>
    <t>Cash equity</t>
  </si>
  <si>
    <t>Forgivable loan</t>
  </si>
  <si>
    <t>Contribution</t>
  </si>
  <si>
    <t>In-Kind</t>
  </si>
  <si>
    <t>Other</t>
  </si>
  <si>
    <t>Seed contributions are an eligible funding source</t>
  </si>
  <si>
    <t>Seed Contribution</t>
  </si>
  <si>
    <t>This should represent Confirmed Subsidy this project will receive</t>
  </si>
  <si>
    <t>Expected Annual Funding Amount</t>
  </si>
  <si>
    <t>Confirmed Years of Operational Subsidy</t>
  </si>
  <si>
    <t>Years of Funding</t>
  </si>
  <si>
    <t>Total non CMHC funding sources does not include confirmed subsidy</t>
  </si>
  <si>
    <t>Total non CMHC funding sources</t>
  </si>
  <si>
    <t>Loans are not an eligible source of funding</t>
  </si>
  <si>
    <t>Non CMHC funding sources eligible for cost sharing ($)</t>
  </si>
  <si>
    <t>Other eligible Funding Sources divided by Total Residential Project Costs</t>
  </si>
  <si>
    <t>Other Funding Sources eligible for Cost Sharing (%)</t>
  </si>
  <si>
    <t>Total funding sources must be equal to Total Residential Project Costs (See Row 72)</t>
  </si>
  <si>
    <t xml:space="preserve">Total funding sources </t>
  </si>
  <si>
    <t>4. Priority Groups</t>
  </si>
  <si>
    <t>Total number of new affordable units/beds created</t>
  </si>
  <si>
    <t>Primary vulnerable population targeted</t>
  </si>
  <si>
    <t>Number of new affordable units/beds created for primary vulnerable population</t>
  </si>
  <si>
    <t>Secondary vulnerable population targeted (if applicable)</t>
  </si>
  <si>
    <t>Number of new affordable units/beds created for secondary vulnerable population</t>
  </si>
  <si>
    <t>Tertiary vulnerable population targeted (if applicable)</t>
  </si>
  <si>
    <t>Number of new affordable units/beds created for tertiary vulnerable population</t>
  </si>
  <si>
    <t xml:space="preserve">Please enter the total number of units serving a priority group when the units are self-contained. Otherwise, if each individual is assigned a specific bed, please enter the number of beds serving a priority group. The total number of units/beds entered in the table below must match the total number of units/beds this project is serving.   </t>
  </si>
  <si>
    <t>Is every unit/bed associated with a vulnerable population group? (Mandatory)</t>
  </si>
  <si>
    <r>
      <t xml:space="preserve">The targeted vulnerable population group under the National Housing Strategy (see + Add Priority Group)  is Women and children fleeing (domestic) violence.  If your project targets women and/or women and their children they must be included under the "Is the project targeting Women/Women and Children?" field in the drop down box below.    
</t>
    </r>
    <r>
      <rPr>
        <b/>
        <sz val="11"/>
        <rFont val="Calibri"/>
        <family val="2"/>
      </rPr>
      <t>Example</t>
    </r>
    <r>
      <rPr>
        <sz val="11"/>
        <rFont val="Calibri"/>
        <family val="2"/>
      </rPr>
      <t xml:space="preserve"> of a 10-unit building targeting Indigenous women and their children: 
</t>
    </r>
    <r>
      <rPr>
        <b/>
        <sz val="11"/>
        <rFont val="Calibri"/>
        <family val="2"/>
      </rPr>
      <t xml:space="preserve">(1) </t>
    </r>
    <r>
      <rPr>
        <sz val="11"/>
        <rFont val="Calibri"/>
        <family val="2"/>
      </rPr>
      <t>add a priority group</t>
    </r>
    <r>
      <rPr>
        <b/>
        <sz val="11"/>
        <rFont val="Calibri"/>
        <family val="2"/>
      </rPr>
      <t xml:space="preserve"> </t>
    </r>
    <r>
      <rPr>
        <sz val="11"/>
        <rFont val="Calibri"/>
        <family val="2"/>
      </rPr>
      <t xml:space="preserve">above with 10 units targeted to Indigenous people.
</t>
    </r>
    <r>
      <rPr>
        <b/>
        <sz val="11"/>
        <rFont val="Calibri"/>
        <family val="2"/>
      </rPr>
      <t>(2)</t>
    </r>
    <r>
      <rPr>
        <sz val="11"/>
        <rFont val="Calibri"/>
        <family val="2"/>
      </rPr>
      <t xml:space="preserve"> Indicate in this question that the project targets women &amp; their children.
</t>
    </r>
    <r>
      <rPr>
        <b/>
        <sz val="11"/>
        <rFont val="Calibri"/>
        <family val="2"/>
      </rPr>
      <t>(3)</t>
    </r>
    <r>
      <rPr>
        <sz val="11"/>
        <rFont val="Calibri"/>
        <family val="2"/>
      </rPr>
      <t xml:space="preserve"> enter 10 as the number of targeted units to women and their children.</t>
    </r>
  </si>
  <si>
    <t>Is the project targeting Women and/or Women and their Children?</t>
  </si>
  <si>
    <t>Number of targeted units/beds for Women and Children</t>
  </si>
  <si>
    <t>Alberta</t>
  </si>
  <si>
    <t>Modular Construction</t>
  </si>
  <si>
    <t>High-rise Apartment</t>
  </si>
  <si>
    <t>Black canadians</t>
  </si>
  <si>
    <t>Yes</t>
  </si>
  <si>
    <t>Standard Apartment</t>
  </si>
  <si>
    <t>British Columbia</t>
  </si>
  <si>
    <t>Traditional Construction</t>
  </si>
  <si>
    <t>Low-rise Apartment</t>
  </si>
  <si>
    <t>Homeless people or those at risk of homelessness</t>
  </si>
  <si>
    <t>No</t>
  </si>
  <si>
    <t>Senior Residence</t>
  </si>
  <si>
    <t>Manitoba</t>
  </si>
  <si>
    <t>Conversion to Residential</t>
  </si>
  <si>
    <t>Duplex</t>
  </si>
  <si>
    <t>Indigenous people</t>
  </si>
  <si>
    <t>Rooming House</t>
  </si>
  <si>
    <t>New Brunswick</t>
  </si>
  <si>
    <t>Rehabilitation</t>
  </si>
  <si>
    <t>Triplex</t>
  </si>
  <si>
    <t>LGBTQ2+</t>
  </si>
  <si>
    <t>Transitional Housing</t>
  </si>
  <si>
    <t>Newfoundland and Labrador</t>
  </si>
  <si>
    <t>Four-plex</t>
  </si>
  <si>
    <t>Newcomers (including refugees)</t>
  </si>
  <si>
    <t>Supportive Housing</t>
  </si>
  <si>
    <t>Northwest Territories</t>
  </si>
  <si>
    <t>Row Houses</t>
  </si>
  <si>
    <t>People with developmental disabilities</t>
  </si>
  <si>
    <t>Nova Scotia</t>
  </si>
  <si>
    <t>Semi-Detached house</t>
  </si>
  <si>
    <t>People with mental health or addiction issues</t>
  </si>
  <si>
    <t>Nunavut</t>
  </si>
  <si>
    <t>Single Family House</t>
  </si>
  <si>
    <t>People with physical disabilities</t>
  </si>
  <si>
    <t>Winter Road Access Only</t>
  </si>
  <si>
    <t>Ontario</t>
  </si>
  <si>
    <t>Tiny Home</t>
  </si>
  <si>
    <t>Racialized groups</t>
  </si>
  <si>
    <t>Fly-in Access Only</t>
  </si>
  <si>
    <t>Prince Edward Island</t>
  </si>
  <si>
    <t>Seniors</t>
  </si>
  <si>
    <t>Winter Road and Fly-in Access</t>
  </si>
  <si>
    <t>Quebec</t>
  </si>
  <si>
    <t>Veterans</t>
  </si>
  <si>
    <t>Barge/Ferry Access</t>
  </si>
  <si>
    <t>Saskatchewan</t>
  </si>
  <si>
    <t>Women and children fleeing domestic violence</t>
  </si>
  <si>
    <t>Yukon</t>
  </si>
  <si>
    <t>Young adults</t>
  </si>
  <si>
    <t>Not Applicable</t>
  </si>
  <si>
    <t>1. 20 -29 years</t>
  </si>
  <si>
    <t>1. Regular access - within 18 months</t>
  </si>
  <si>
    <t>1. Land is not secured</t>
  </si>
  <si>
    <t>1.Not confirmed</t>
  </si>
  <si>
    <t>1. 0% to 4.99%</t>
  </si>
  <si>
    <t>1. Less than 25%</t>
  </si>
  <si>
    <t>1.Does not exceed, but meets applicable local/regional standards</t>
  </si>
  <si>
    <t xml:space="preserve">1.Does not exceed, but meets applicable local/regional requirements </t>
  </si>
  <si>
    <t>Freehold</t>
  </si>
  <si>
    <t>2. 30 to 39 years</t>
  </si>
  <si>
    <t xml:space="preserve">2. Regular access - within 12 months </t>
  </si>
  <si>
    <t xml:space="preserve">2. Regular access - within 15 months </t>
  </si>
  <si>
    <t>2. Land is secured by an agreement of purchase and sale that has not reached it's closing date</t>
  </si>
  <si>
    <t>2.Confirmed up to 5 years  </t>
  </si>
  <si>
    <t>2. 5% to 9.99%</t>
  </si>
  <si>
    <t>2. 25% to 49%</t>
  </si>
  <si>
    <t>2. Exceeds by 5%</t>
  </si>
  <si>
    <t>Women</t>
  </si>
  <si>
    <t>Leasehold</t>
  </si>
  <si>
    <t>3. 40 plus years</t>
  </si>
  <si>
    <t>3. Regular access - within 9 months </t>
  </si>
  <si>
    <t>3. Land is secured through a land lease (min 20 yrs)</t>
  </si>
  <si>
    <t>3.Confirmed 6-10 years</t>
  </si>
  <si>
    <t>3. 10% to 14.99%</t>
  </si>
  <si>
    <t>3. 50%+</t>
  </si>
  <si>
    <t>3. Exceeds by 10%</t>
  </si>
  <si>
    <t>Women and their children</t>
  </si>
  <si>
    <t>4. Northern, Remote and Special Access Communities - within 24 months</t>
  </si>
  <si>
    <t>4. Regular access - within 6 months </t>
  </si>
  <si>
    <t>4. Land is secured</t>
  </si>
  <si>
    <t>4.Confirmed 11-19 years</t>
  </si>
  <si>
    <t>4. 15% to 19.99%</t>
  </si>
  <si>
    <t>4. Exceeds by 15%</t>
  </si>
  <si>
    <t>Neither</t>
  </si>
  <si>
    <t>5. Northern, Remote and Special Access Communities - within 18 months</t>
  </si>
  <si>
    <t>5. Northern, Remote and Special Access Communities - within 24 months</t>
  </si>
  <si>
    <t>5.Confirmed 20 plus years</t>
  </si>
  <si>
    <t>5. 20% to 24.99%</t>
  </si>
  <si>
    <t>5. Exceeds by 20%</t>
  </si>
  <si>
    <t>6. Northern, Remote and Special Access Communities - within 12 months</t>
  </si>
  <si>
    <t>6. Northern, Remote and Special Access Communities - within 18 months</t>
  </si>
  <si>
    <t xml:space="preserve">6. Non-profit and Indigenous organizations that can demonstrate the capacity to support units without a government subsidy </t>
  </si>
  <si>
    <t>6. 25% to 29.99%</t>
  </si>
  <si>
    <t>7. Northern, Remote and Special Access Communities - within 15 months</t>
  </si>
  <si>
    <t xml:space="preserve">7. 30 to 34.99% </t>
  </si>
  <si>
    <t>8. Northern, Remote and Special Access Communities - within 9 months</t>
  </si>
  <si>
    <t xml:space="preserve">8. 35 to 39.99% </t>
  </si>
  <si>
    <t xml:space="preserve">9. 40+% </t>
  </si>
  <si>
    <t>1. Cities</t>
  </si>
  <si>
    <t>Individual</t>
  </si>
  <si>
    <t>2. Projects</t>
  </si>
  <si>
    <t>Corporation</t>
  </si>
  <si>
    <t>Partnership</t>
  </si>
  <si>
    <t xml:space="preserve">1.Federal </t>
  </si>
  <si>
    <t>Trust (family)</t>
  </si>
  <si>
    <t xml:space="preserve">2.Provincial/Territorial </t>
  </si>
  <si>
    <t>Trust (Real Estate Investment Trust)</t>
  </si>
  <si>
    <t>3.Municipal</t>
  </si>
  <si>
    <t>Indigenous Group</t>
  </si>
  <si>
    <t xml:space="preserve">4.Indigenous </t>
  </si>
  <si>
    <t>Joint Venture</t>
  </si>
  <si>
    <t>5.Other</t>
  </si>
  <si>
    <t>Not-For-Profit</t>
  </si>
  <si>
    <t>6.Not Applicable</t>
  </si>
  <si>
    <t>Co-operative</t>
  </si>
  <si>
    <t>Other Level of Government</t>
  </si>
  <si>
    <t>Indigenous Governing Body</t>
  </si>
  <si>
    <t>Indigenous Non-Profit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</si>
</sst>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dd/mm/yyyy;@"/>
    <numFmt numFmtId="166" formatCode="#,##0.00\ &quot;$&quot;"/>
    <numFmt numFmtId="167" formatCode="_-* #,##0_-;\-* #,##0_-;_-* &quot;-&quot;??_-;_-@_-"/>
    <numFmt numFmtId="168" formatCode="yyyy\-mm\-dd;@"/>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font>
    <font>
      <sz val="11"/>
      <name val="Calibri"/>
      <family val="2"/>
    </font>
    <font>
      <b/>
      <sz val="11"/>
      <color rgb="FF000000"/>
      <name val="Calibri"/>
      <family val="2"/>
    </font>
    <font>
      <b/>
      <sz val="11"/>
      <color rgb="FFFF0000"/>
      <name val="Calibri"/>
      <family val="2"/>
      <scheme val="minor"/>
    </font>
    <font>
      <sz val="10"/>
      <color rgb="FF000000"/>
      <name val="Calibri"/>
      <family val="2"/>
    </font>
    <font>
      <b/>
      <sz val="11"/>
      <color rgb="FFFF0000"/>
      <name val="Calibri"/>
      <family val="2"/>
    </font>
    <font>
      <sz val="11"/>
      <color theme="1"/>
      <name val="Calibri"/>
      <family val="2"/>
      <scheme val="minor"/>
    </font>
    <font>
      <sz val="11"/>
      <name val="Calibri"/>
      <family val="2"/>
      <scheme val="minor"/>
    </font>
    <font>
      <b/>
      <sz val="11"/>
      <name val="Calibri"/>
      <family val="2"/>
    </font>
    <font>
      <sz val="11"/>
      <color rgb="FF444444"/>
      <name val="Calibri"/>
      <family val="2"/>
      <charset val="1"/>
    </font>
    <font>
      <sz val="11"/>
      <color rgb="FFFF0000"/>
      <name val="Calibri"/>
      <family val="2"/>
    </font>
    <font>
      <b/>
      <sz val="11"/>
      <color theme="0"/>
      <name val="Calibri"/>
      <family val="2"/>
      <scheme val="minor"/>
    </font>
    <font>
      <b/>
      <sz val="11"/>
      <color theme="0"/>
      <name val="Calibri"/>
      <family val="2"/>
    </font>
    <font>
      <i/>
      <sz val="11"/>
      <name val="Calibri"/>
      <family val="2"/>
      <scheme val="minor"/>
    </font>
    <font>
      <strike/>
      <sz val="11"/>
      <color rgb="FFFF0000"/>
      <name val="Calibri"/>
      <family val="2"/>
    </font>
    <font>
      <sz val="11"/>
      <color rgb="FF000000"/>
      <name val="Calibri"/>
      <family val="2"/>
      <scheme val="minor"/>
    </font>
    <font>
      <b/>
      <sz val="11"/>
      <name val="Calibri"/>
      <family val="2"/>
      <scheme val="minor"/>
    </font>
    <font>
      <sz val="11"/>
      <color theme="0"/>
      <name val="Calibri"/>
      <family val="2"/>
      <scheme val="minor"/>
    </font>
    <font>
      <sz val="11"/>
      <color theme="0"/>
      <name val="Calibri"/>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lightTrellis">
        <bgColor theme="2"/>
      </patternFill>
    </fill>
    <fill>
      <patternFill patternType="solid">
        <fgColor rgb="FFFFFFFF"/>
        <bgColor indexed="64"/>
      </patternFill>
    </fill>
    <fill>
      <patternFill patternType="solid">
        <fgColor theme="0"/>
        <bgColor rgb="FF000000"/>
      </patternFill>
    </fill>
    <fill>
      <patternFill patternType="solid">
        <fgColor rgb="FFB6D5E3"/>
        <bgColor indexed="64"/>
      </patternFill>
    </fill>
    <fill>
      <patternFill patternType="solid">
        <fgColor rgb="FFEDEDED"/>
        <bgColor indexed="64"/>
      </patternFill>
    </fill>
    <fill>
      <patternFill patternType="solid">
        <fgColor theme="0" tint="-4.9989318521683403E-2"/>
        <bgColor indexed="64"/>
      </patternFill>
    </fill>
  </fills>
  <borders count="14">
    <border>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9" fillId="0" borderId="0" applyFont="0" applyFill="0" applyBorder="0" applyAlignment="0" applyProtection="0"/>
    <xf numFmtId="164" fontId="9" fillId="0" borderId="0" applyFont="0" applyFill="0" applyBorder="0" applyAlignment="0" applyProtection="0"/>
    <xf numFmtId="0" fontId="4" fillId="0" borderId="0"/>
  </cellStyleXfs>
  <cellXfs count="132">
    <xf numFmtId="0" fontId="0" fillId="0" borderId="0" xfId="0"/>
    <xf numFmtId="0" fontId="3" fillId="0" borderId="0" xfId="0" applyFont="1"/>
    <xf numFmtId="0" fontId="4" fillId="0" borderId="0" xfId="0" applyFont="1"/>
    <xf numFmtId="0" fontId="12" fillId="0" borderId="0" xfId="0" applyFont="1" applyAlignment="1">
      <alignment wrapText="1"/>
    </xf>
    <xf numFmtId="0" fontId="3"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xf>
    <xf numFmtId="0" fontId="11" fillId="2" borderId="0" xfId="0" applyFont="1" applyFill="1" applyAlignment="1">
      <alignment horizontal="right" vertical="center" wrapText="1"/>
    </xf>
    <xf numFmtId="0" fontId="14" fillId="3" borderId="1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4" borderId="3" xfId="0" applyFill="1" applyBorder="1" applyAlignment="1">
      <alignment vertical="center" wrapText="1"/>
    </xf>
    <xf numFmtId="0" fontId="0" fillId="0" borderId="0" xfId="0" applyAlignment="1">
      <alignment wrapText="1"/>
    </xf>
    <xf numFmtId="0" fontId="4" fillId="0" borderId="0" xfId="0" applyFont="1" applyAlignment="1">
      <alignment horizontal="left" vertical="center" wrapText="1"/>
    </xf>
    <xf numFmtId="0" fontId="0" fillId="0" borderId="0" xfId="0" applyAlignment="1">
      <alignment vertical="center" wrapText="1"/>
    </xf>
    <xf numFmtId="0" fontId="14" fillId="3" borderId="9" xfId="0" applyFont="1" applyFill="1" applyBorder="1" applyAlignment="1">
      <alignment vertical="center" wrapText="1"/>
    </xf>
    <xf numFmtId="0" fontId="14" fillId="3" borderId="2" xfId="0" applyFont="1" applyFill="1" applyBorder="1"/>
    <xf numFmtId="0" fontId="14" fillId="3" borderId="2" xfId="0" applyFont="1" applyFill="1" applyBorder="1" applyAlignment="1">
      <alignment vertical="center"/>
    </xf>
    <xf numFmtId="0" fontId="1" fillId="0" borderId="0" xfId="0" applyFont="1" applyAlignment="1">
      <alignment horizontal="left" wrapText="1"/>
    </xf>
    <xf numFmtId="0" fontId="14" fillId="3" borderId="10" xfId="0" applyFont="1" applyFill="1" applyBorder="1" applyAlignment="1">
      <alignment horizontal="left" vertical="top" wrapText="1"/>
    </xf>
    <xf numFmtId="0" fontId="3" fillId="6" borderId="3" xfId="3" applyFont="1" applyFill="1" applyBorder="1" applyAlignment="1">
      <alignment horizontal="left" vertical="center" wrapText="1"/>
    </xf>
    <xf numFmtId="0" fontId="3" fillId="2" borderId="3" xfId="3" applyFont="1" applyFill="1" applyBorder="1" applyAlignment="1">
      <alignment horizontal="left" vertical="center" wrapText="1" indent="1"/>
    </xf>
    <xf numFmtId="0" fontId="4" fillId="0" borderId="3" xfId="3" applyBorder="1" applyAlignment="1">
      <alignment vertical="center"/>
    </xf>
    <xf numFmtId="0" fontId="15" fillId="3" borderId="1" xfId="0" applyFont="1" applyFill="1" applyBorder="1" applyAlignment="1">
      <alignment horizontal="left" vertical="top" wrapText="1"/>
    </xf>
    <xf numFmtId="0" fontId="14" fillId="3" borderId="8" xfId="0" applyFont="1" applyFill="1" applyBorder="1"/>
    <xf numFmtId="0" fontId="20" fillId="2" borderId="0" xfId="0" applyFont="1" applyFill="1" applyAlignment="1">
      <alignment horizontal="left" vertical="center" wrapText="1"/>
    </xf>
    <xf numFmtId="0" fontId="21" fillId="2" borderId="0" xfId="0" applyFont="1" applyFill="1" applyAlignment="1">
      <alignment vertical="center" wrapText="1"/>
    </xf>
    <xf numFmtId="0" fontId="20" fillId="2" borderId="0" xfId="0" applyFont="1" applyFill="1" applyAlignment="1">
      <alignment vertical="center" wrapText="1"/>
    </xf>
    <xf numFmtId="0" fontId="20" fillId="2" borderId="0" xfId="0" applyFont="1" applyFill="1"/>
    <xf numFmtId="0" fontId="1" fillId="2" borderId="0" xfId="0" applyFont="1" applyFill="1" applyAlignment="1">
      <alignment horizontal="left" vertical="center" wrapText="1"/>
    </xf>
    <xf numFmtId="0" fontId="4" fillId="2" borderId="0" xfId="0" applyFont="1" applyFill="1" applyAlignment="1">
      <alignment vertical="center" wrapText="1"/>
    </xf>
    <xf numFmtId="0" fontId="10" fillId="2" borderId="0" xfId="0" applyFont="1" applyFill="1" applyAlignment="1">
      <alignment vertical="center" wrapText="1"/>
    </xf>
    <xf numFmtId="0" fontId="6" fillId="0" borderId="0" xfId="0" applyFont="1"/>
    <xf numFmtId="0" fontId="0" fillId="7" borderId="3" xfId="0" applyFill="1" applyBorder="1" applyAlignment="1">
      <alignment horizontal="center" vertical="center" wrapText="1"/>
    </xf>
    <xf numFmtId="0" fontId="3" fillId="7" borderId="7" xfId="0" applyFont="1" applyFill="1" applyBorder="1" applyAlignment="1">
      <alignment vertical="top" wrapText="1"/>
    </xf>
    <xf numFmtId="0" fontId="3" fillId="7" borderId="3" xfId="0" applyFont="1" applyFill="1" applyBorder="1" applyAlignment="1">
      <alignment vertical="center" wrapText="1"/>
    </xf>
    <xf numFmtId="0" fontId="4" fillId="7" borderId="3" xfId="0" applyFont="1" applyFill="1" applyBorder="1" applyAlignment="1">
      <alignment vertical="center" wrapText="1"/>
    </xf>
    <xf numFmtId="0" fontId="10" fillId="7" borderId="3" xfId="0" applyFont="1" applyFill="1" applyBorder="1" applyAlignment="1">
      <alignment horizontal="left" vertical="center" wrapText="1"/>
    </xf>
    <xf numFmtId="167" fontId="4" fillId="7" borderId="3" xfId="2" applyNumberFormat="1" applyFont="1" applyFill="1" applyBorder="1" applyAlignment="1" applyProtection="1">
      <alignment vertical="center" wrapText="1"/>
    </xf>
    <xf numFmtId="9" fontId="4" fillId="7" borderId="3" xfId="0" applyNumberFormat="1" applyFont="1" applyFill="1" applyBorder="1" applyAlignment="1">
      <alignment vertical="center" wrapText="1"/>
    </xf>
    <xf numFmtId="0" fontId="1" fillId="7" borderId="3" xfId="0" applyFont="1" applyFill="1" applyBorder="1" applyAlignment="1">
      <alignment vertical="center" wrapText="1"/>
    </xf>
    <xf numFmtId="0" fontId="13" fillId="7" borderId="3" xfId="0" applyFont="1" applyFill="1" applyBorder="1" applyAlignment="1">
      <alignment vertical="center" wrapText="1"/>
    </xf>
    <xf numFmtId="0" fontId="0" fillId="7" borderId="3" xfId="0" applyFill="1" applyBorder="1" applyAlignment="1">
      <alignment vertical="center" wrapText="1"/>
    </xf>
    <xf numFmtId="0" fontId="0" fillId="7" borderId="12" xfId="0" applyFill="1" applyBorder="1" applyAlignment="1">
      <alignment vertical="center" wrapText="1"/>
    </xf>
    <xf numFmtId="166" fontId="4" fillId="7" borderId="3" xfId="0" applyNumberFormat="1" applyFont="1" applyFill="1" applyBorder="1" applyAlignment="1">
      <alignment vertical="center" wrapText="1"/>
    </xf>
    <xf numFmtId="166" fontId="11" fillId="7" borderId="3" xfId="0" applyNumberFormat="1" applyFont="1" applyFill="1" applyBorder="1" applyAlignment="1">
      <alignment vertical="center" wrapText="1"/>
    </xf>
    <xf numFmtId="166" fontId="4" fillId="7" borderId="3" xfId="0" applyNumberFormat="1" applyFont="1" applyFill="1" applyBorder="1" applyAlignment="1">
      <alignment horizontal="right" vertical="center" wrapText="1"/>
    </xf>
    <xf numFmtId="166" fontId="4" fillId="7" borderId="3" xfId="1" applyNumberFormat="1" applyFont="1" applyFill="1" applyBorder="1" applyAlignment="1" applyProtection="1">
      <alignment vertical="center" wrapText="1"/>
    </xf>
    <xf numFmtId="9" fontId="12" fillId="7" borderId="3" xfId="0" quotePrefix="1" applyNumberFormat="1" applyFont="1" applyFill="1" applyBorder="1" applyAlignment="1">
      <alignment vertical="center" wrapText="1"/>
    </xf>
    <xf numFmtId="1" fontId="3" fillId="7" borderId="3" xfId="0" applyNumberFormat="1" applyFont="1" applyFill="1" applyBorder="1" applyAlignment="1">
      <alignment vertical="center" wrapText="1"/>
    </xf>
    <xf numFmtId="0" fontId="7" fillId="7" borderId="3" xfId="0" applyFont="1" applyFill="1" applyBorder="1" applyAlignment="1">
      <alignment vertical="center" wrapText="1"/>
    </xf>
    <xf numFmtId="0" fontId="13" fillId="7" borderId="3" xfId="0" applyFont="1" applyFill="1" applyBorder="1" applyAlignment="1">
      <alignment horizontal="left" vertical="center" wrapText="1"/>
    </xf>
    <xf numFmtId="0" fontId="10" fillId="8" borderId="3" xfId="0" applyFont="1" applyFill="1" applyBorder="1" applyAlignment="1">
      <alignment horizontal="center" vertical="center" wrapText="1"/>
    </xf>
    <xf numFmtId="0" fontId="4" fillId="8" borderId="6" xfId="0" applyFont="1" applyFill="1" applyBorder="1" applyAlignment="1">
      <alignment vertical="center" wrapText="1"/>
    </xf>
    <xf numFmtId="0" fontId="4" fillId="8" borderId="7" xfId="0" applyFont="1" applyFill="1" applyBorder="1" applyAlignment="1">
      <alignment vertical="top" wrapText="1"/>
    </xf>
    <xf numFmtId="0" fontId="4" fillId="8" borderId="3" xfId="0" applyFont="1" applyFill="1" applyBorder="1" applyAlignment="1">
      <alignment vertical="center" wrapText="1"/>
    </xf>
    <xf numFmtId="0" fontId="4" fillId="8" borderId="4" xfId="0" applyFont="1" applyFill="1" applyBorder="1" applyAlignment="1">
      <alignment vertical="center" wrapText="1"/>
    </xf>
    <xf numFmtId="0" fontId="3" fillId="8" borderId="3" xfId="0" applyFont="1" applyFill="1" applyBorder="1" applyAlignment="1">
      <alignment vertical="center" wrapText="1"/>
    </xf>
    <xf numFmtId="0" fontId="4" fillId="8" borderId="5" xfId="0" applyFont="1" applyFill="1" applyBorder="1" applyAlignment="1">
      <alignment vertical="center" wrapText="1"/>
    </xf>
    <xf numFmtId="0" fontId="10" fillId="8" borderId="3" xfId="0" applyFont="1" applyFill="1" applyBorder="1" applyAlignment="1">
      <alignment horizontal="left" vertical="center" wrapText="1"/>
    </xf>
    <xf numFmtId="9" fontId="3" fillId="8" borderId="3" xfId="0" applyNumberFormat="1" applyFont="1" applyFill="1" applyBorder="1" applyAlignment="1">
      <alignment horizontal="left" vertical="center" wrapText="1"/>
    </xf>
    <xf numFmtId="0" fontId="3" fillId="8" borderId="5" xfId="0" applyFont="1" applyFill="1" applyBorder="1" applyAlignment="1">
      <alignment vertical="center" wrapText="1"/>
    </xf>
    <xf numFmtId="0" fontId="1" fillId="8" borderId="7" xfId="0" applyFont="1" applyFill="1" applyBorder="1" applyAlignment="1">
      <alignment horizontal="left" vertical="center" wrapText="1"/>
    </xf>
    <xf numFmtId="0" fontId="4" fillId="8" borderId="11" xfId="0" applyFont="1" applyFill="1" applyBorder="1" applyAlignment="1">
      <alignment vertical="center" wrapText="1"/>
    </xf>
    <xf numFmtId="0" fontId="10" fillId="8" borderId="3" xfId="0" applyFont="1" applyFill="1" applyBorder="1" applyAlignment="1">
      <alignment vertical="center" wrapText="1"/>
    </xf>
    <xf numFmtId="0" fontId="10" fillId="8" borderId="4" xfId="0" applyFont="1" applyFill="1" applyBorder="1" applyAlignment="1">
      <alignment vertical="center" wrapText="1"/>
    </xf>
    <xf numFmtId="0" fontId="19" fillId="8" borderId="4" xfId="0" applyFont="1" applyFill="1" applyBorder="1" applyAlignment="1">
      <alignment vertical="center" wrapText="1"/>
    </xf>
    <xf numFmtId="0" fontId="10" fillId="8" borderId="4" xfId="0" applyFont="1" applyFill="1" applyBorder="1" applyAlignment="1">
      <alignment horizontal="left" vertical="center" wrapText="1"/>
    </xf>
    <xf numFmtId="0" fontId="0" fillId="8" borderId="4" xfId="0" applyFill="1" applyBorder="1" applyAlignment="1">
      <alignment vertical="center" wrapText="1"/>
    </xf>
    <xf numFmtId="0" fontId="0" fillId="8" borderId="3" xfId="0" applyFill="1" applyBorder="1" applyAlignment="1">
      <alignment vertical="center" wrapText="1"/>
    </xf>
    <xf numFmtId="0" fontId="0" fillId="8" borderId="12" xfId="0" applyFill="1" applyBorder="1" applyAlignment="1">
      <alignment vertical="center" wrapText="1"/>
    </xf>
    <xf numFmtId="0" fontId="11" fillId="8" borderId="7" xfId="0" applyFont="1" applyFill="1" applyBorder="1" applyAlignment="1">
      <alignment horizontal="right" vertical="center" wrapText="1"/>
    </xf>
    <xf numFmtId="0" fontId="10" fillId="8" borderId="13" xfId="0" applyFont="1" applyFill="1" applyBorder="1" applyAlignment="1">
      <alignment vertical="center" wrapText="1"/>
    </xf>
    <xf numFmtId="0" fontId="8" fillId="8" borderId="6" xfId="0" applyFont="1" applyFill="1" applyBorder="1" applyAlignment="1">
      <alignment horizontal="right" vertical="center" wrapText="1"/>
    </xf>
    <xf numFmtId="0" fontId="5" fillId="8" borderId="3" xfId="0" applyFont="1" applyFill="1" applyBorder="1" applyAlignment="1">
      <alignment vertical="center" wrapText="1"/>
    </xf>
    <xf numFmtId="0" fontId="4" fillId="8" borderId="5" xfId="0" applyFont="1" applyFill="1" applyBorder="1" applyAlignment="1">
      <alignment horizontal="left" wrapText="1"/>
    </xf>
    <xf numFmtId="0" fontId="11" fillId="8" borderId="5" xfId="0" applyFont="1" applyFill="1" applyBorder="1" applyAlignment="1">
      <alignment vertical="center" wrapText="1"/>
    </xf>
    <xf numFmtId="0" fontId="17" fillId="8" borderId="3" xfId="0" applyFont="1" applyFill="1" applyBorder="1" applyAlignment="1">
      <alignment horizontal="left" vertical="center" wrapText="1"/>
    </xf>
    <xf numFmtId="0" fontId="8" fillId="8" borderId="3" xfId="0" applyFont="1" applyFill="1" applyBorder="1" applyAlignment="1">
      <alignment vertical="center" wrapText="1"/>
    </xf>
    <xf numFmtId="0" fontId="5" fillId="8" borderId="7" xfId="0" applyFont="1" applyFill="1" applyBorder="1" applyAlignment="1">
      <alignment vertical="center" wrapText="1"/>
    </xf>
    <xf numFmtId="0" fontId="11" fillId="8" borderId="7" xfId="0" applyFont="1" applyFill="1" applyBorder="1" applyAlignment="1">
      <alignment vertical="center" wrapText="1"/>
    </xf>
    <xf numFmtId="0" fontId="3" fillId="8" borderId="4" xfId="0" applyFont="1" applyFill="1" applyBorder="1" applyAlignment="1">
      <alignment vertical="center" wrapText="1"/>
    </xf>
    <xf numFmtId="0" fontId="7" fillId="8" borderId="3" xfId="0" applyFont="1" applyFill="1" applyBorder="1" applyAlignment="1">
      <alignment vertical="center" wrapText="1"/>
    </xf>
    <xf numFmtId="0" fontId="7" fillId="8" borderId="3"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3"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8" borderId="3" xfId="0" applyFont="1" applyFill="1" applyBorder="1" applyAlignment="1">
      <alignment horizontal="left" vertical="center" wrapText="1"/>
    </xf>
    <xf numFmtId="166" fontId="11" fillId="7" borderId="3" xfId="0" applyNumberFormat="1" applyFont="1" applyFill="1" applyBorder="1" applyAlignment="1">
      <alignment horizontal="right" vertical="center" wrapText="1"/>
    </xf>
    <xf numFmtId="0" fontId="10" fillId="7" borderId="7" xfId="0" applyFont="1" applyFill="1" applyBorder="1" applyAlignment="1">
      <alignment horizontal="left" vertical="center" wrapText="1"/>
    </xf>
    <xf numFmtId="0" fontId="10" fillId="9" borderId="4" xfId="0" applyFont="1" applyFill="1" applyBorder="1" applyAlignment="1">
      <alignment vertical="center" wrapText="1"/>
    </xf>
    <xf numFmtId="0" fontId="10" fillId="9" borderId="4" xfId="0" applyFont="1" applyFill="1" applyBorder="1" applyAlignment="1">
      <alignment horizontal="left" vertical="center" wrapText="1"/>
    </xf>
    <xf numFmtId="0" fontId="10" fillId="9" borderId="13" xfId="0" applyFont="1" applyFill="1" applyBorder="1" applyAlignment="1">
      <alignment vertical="center" wrapText="1"/>
    </xf>
    <xf numFmtId="0" fontId="5" fillId="0" borderId="3" xfId="0" applyFont="1" applyBorder="1" applyAlignment="1" applyProtection="1">
      <alignment horizontal="center" wrapText="1"/>
      <protection locked="0"/>
    </xf>
    <xf numFmtId="0" fontId="14" fillId="3" borderId="2" xfId="0" applyFont="1" applyFill="1" applyBorder="1" applyAlignment="1">
      <alignment horizontal="center" vertical="center" wrapText="1"/>
    </xf>
    <xf numFmtId="1" fontId="0" fillId="8" borderId="3" xfId="0" applyNumberFormat="1" applyFill="1" applyBorder="1" applyAlignment="1">
      <alignment horizontal="center" vertical="center" wrapText="1"/>
    </xf>
    <xf numFmtId="0" fontId="0" fillId="0" borderId="3" xfId="0" applyBorder="1" applyAlignment="1" applyProtection="1">
      <alignment horizontal="center" wrapText="1"/>
      <protection locked="0"/>
    </xf>
    <xf numFmtId="168" fontId="0" fillId="0" borderId="3" xfId="0" applyNumberFormat="1" applyBorder="1" applyAlignment="1" applyProtection="1">
      <alignment horizontal="center" wrapText="1"/>
      <protection locked="0"/>
    </xf>
    <xf numFmtId="0" fontId="0" fillId="0" borderId="0" xfId="0" applyAlignment="1">
      <alignment horizontal="center" wrapText="1"/>
    </xf>
    <xf numFmtId="49" fontId="10" fillId="0" borderId="7" xfId="0" applyNumberFormat="1" applyFont="1" applyBorder="1" applyAlignment="1" applyProtection="1">
      <alignment horizontal="center" wrapText="1"/>
      <protection locked="0"/>
    </xf>
    <xf numFmtId="49" fontId="0" fillId="0" borderId="3" xfId="0" applyNumberFormat="1" applyBorder="1" applyAlignment="1" applyProtection="1">
      <alignment horizontal="center" wrapText="1"/>
      <protection locked="0"/>
    </xf>
    <xf numFmtId="0" fontId="3" fillId="0" borderId="3" xfId="0" applyFont="1" applyBorder="1" applyAlignment="1" applyProtection="1">
      <alignment horizontal="center" vertical="center" wrapText="1"/>
      <protection locked="0"/>
    </xf>
    <xf numFmtId="49" fontId="10" fillId="0" borderId="3" xfId="0" applyNumberFormat="1" applyFont="1" applyBorder="1" applyAlignment="1" applyProtection="1">
      <alignment horizontal="center" wrapText="1"/>
      <protection locked="0"/>
    </xf>
    <xf numFmtId="167" fontId="3" fillId="0" borderId="3" xfId="2" applyNumberFormat="1" applyFont="1" applyFill="1" applyBorder="1" applyAlignment="1" applyProtection="1">
      <alignment horizontal="center" vertical="center" wrapText="1"/>
      <protection locked="0"/>
    </xf>
    <xf numFmtId="9" fontId="3" fillId="0" borderId="3"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wrapText="1"/>
      <protection locked="0"/>
    </xf>
    <xf numFmtId="0" fontId="0" fillId="0" borderId="7" xfId="0"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0" fillId="2" borderId="0" xfId="0" applyFont="1" applyFill="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8" borderId="3" xfId="0" applyFill="1" applyBorder="1" applyAlignment="1">
      <alignment horizontal="center" vertical="center" wrapText="1"/>
    </xf>
    <xf numFmtId="0" fontId="0" fillId="2" borderId="3" xfId="0" applyFill="1" applyBorder="1" applyAlignment="1" applyProtection="1">
      <alignment horizontal="center" vertical="center" wrapText="1"/>
      <protection locked="0"/>
    </xf>
    <xf numFmtId="9" fontId="0" fillId="5" borderId="3" xfId="1" applyFont="1" applyFill="1" applyBorder="1" applyAlignment="1" applyProtection="1">
      <alignment horizontal="center" vertical="center" wrapText="1"/>
      <protection locked="0"/>
    </xf>
    <xf numFmtId="0" fontId="0" fillId="9" borderId="3" xfId="0" applyFill="1" applyBorder="1" applyAlignment="1">
      <alignment horizontal="center" vertical="center" wrapText="1"/>
    </xf>
    <xf numFmtId="165" fontId="0" fillId="0" borderId="3" xfId="0" applyNumberFormat="1" applyBorder="1" applyAlignment="1" applyProtection="1">
      <alignment horizontal="center" vertical="center" wrapText="1"/>
      <protection locked="0"/>
    </xf>
    <xf numFmtId="0" fontId="10" fillId="8" borderId="7" xfId="0" applyFont="1" applyFill="1" applyBorder="1" applyAlignment="1">
      <alignment horizontal="center" vertical="center" wrapText="1"/>
    </xf>
    <xf numFmtId="166" fontId="0" fillId="0" borderId="3" xfId="0" applyNumberFormat="1" applyBorder="1" applyAlignment="1" applyProtection="1">
      <alignment horizontal="center" wrapText="1"/>
      <protection locked="0"/>
    </xf>
    <xf numFmtId="166" fontId="2" fillId="7" borderId="3" xfId="0" applyNumberFormat="1" applyFont="1" applyFill="1" applyBorder="1" applyAlignment="1">
      <alignment horizontal="center" wrapText="1"/>
    </xf>
    <xf numFmtId="166" fontId="2" fillId="0" borderId="3" xfId="0" applyNumberFormat="1" applyFont="1" applyBorder="1" applyAlignment="1" applyProtection="1">
      <alignment horizontal="center" vertical="center" wrapText="1"/>
      <protection locked="0"/>
    </xf>
    <xf numFmtId="166" fontId="0" fillId="0" borderId="3"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166" fontId="2" fillId="7" borderId="3" xfId="0" applyNumberFormat="1" applyFont="1" applyFill="1" applyBorder="1" applyAlignment="1">
      <alignment horizontal="center" vertical="center" wrapText="1"/>
    </xf>
    <xf numFmtId="166" fontId="4" fillId="7" borderId="3" xfId="1" applyNumberFormat="1" applyFont="1" applyFill="1" applyBorder="1" applyAlignment="1" applyProtection="1">
      <alignment horizontal="center" vertical="center" wrapText="1"/>
    </xf>
    <xf numFmtId="9" fontId="12" fillId="7" borderId="3" xfId="0" quotePrefix="1" applyNumberFormat="1" applyFont="1" applyFill="1" applyBorder="1" applyAlignment="1">
      <alignment horizontal="center" vertical="center" wrapText="1"/>
    </xf>
    <xf numFmtId="166" fontId="2" fillId="7" borderId="7" xfId="0" applyNumberFormat="1" applyFont="1" applyFill="1" applyBorder="1" applyAlignment="1">
      <alignment horizontal="center" vertical="center" wrapText="1"/>
    </xf>
    <xf numFmtId="1" fontId="18" fillId="7" borderId="3" xfId="0" applyNumberFormat="1" applyFont="1" applyFill="1" applyBorder="1" applyAlignment="1">
      <alignment horizontal="center" vertical="center" wrapText="1"/>
    </xf>
    <xf numFmtId="1" fontId="0" fillId="0" borderId="3" xfId="0" applyNumberFormat="1" applyBorder="1" applyAlignment="1" applyProtection="1">
      <alignment horizontal="center" vertical="center" wrapText="1"/>
      <protection locked="0"/>
    </xf>
    <xf numFmtId="0" fontId="6" fillId="0" borderId="0" xfId="0" applyFont="1" applyAlignment="1">
      <alignment horizontal="center" vertical="center" wrapText="1"/>
    </xf>
    <xf numFmtId="0" fontId="10"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vertical="center" wrapText="1"/>
    </xf>
    <xf numFmtId="0" fontId="3" fillId="0" borderId="0" xfId="0" applyFont="1" applyAlignment="1">
      <alignment horizontal="center" vertical="center" wrapText="1"/>
    </xf>
  </cellXfs>
  <cellStyles count="4">
    <cellStyle name="Comma" xfId="2" builtinId="3"/>
    <cellStyle name="Normal" xfId="0" builtinId="0"/>
    <cellStyle name="Normal 2" xfId="3" xr:uid="{C11B9829-4C32-4783-B2BB-89C972F794F5}"/>
    <cellStyle name="Percent" xfId="1" builtinId="5"/>
  </cellStyles>
  <dxfs count="5">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5B5B"/>
        </patternFill>
      </fill>
    </dxf>
  </dxfs>
  <tableStyles count="0" defaultTableStyle="TableStyleMedium2" defaultPivotStyle="PivotStyleLight16"/>
  <colors>
    <mruColors>
      <color rgb="FF1B556E"/>
      <color rgb="FFFFC7CE"/>
      <color rgb="FFEDEDED"/>
      <color rgb="FFB6D5E3"/>
      <color rgb="FF9BC1D1"/>
      <color rgb="FFD9E1F2"/>
      <color rgb="FFFF9396"/>
      <color rgb="FFFF7C80"/>
      <color rgb="FFFFABAD"/>
      <color rgb="FFFFAF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123"/>
  <sheetViews>
    <sheetView tabSelected="1" topLeftCell="A4" zoomScaleNormal="100" workbookViewId="0">
      <pane xSplit="3" topLeftCell="D1" activePane="topRight" state="frozen"/>
      <selection pane="topRight" activeCell="C1" sqref="A1:C1048576"/>
    </sheetView>
  </sheetViews>
  <sheetFormatPr defaultColWidth="0" defaultRowHeight="15" zeroHeight="1" x14ac:dyDescent="0.25"/>
  <cols>
    <col min="1" max="1" width="58.42578125" style="13" customWidth="1"/>
    <col min="2" max="2" width="49.7109375" style="13" customWidth="1"/>
    <col min="3" max="3" width="20.7109375" style="13" bestFit="1" customWidth="1"/>
    <col min="4" max="4" width="93.7109375" style="97" customWidth="1"/>
    <col min="5" max="16384" width="9" hidden="1"/>
  </cols>
  <sheetData>
    <row r="1" spans="1:4" x14ac:dyDescent="0.25">
      <c r="A1" s="9" t="s">
        <v>0</v>
      </c>
      <c r="B1" s="22" t="s">
        <v>1</v>
      </c>
      <c r="C1" s="9" t="s">
        <v>2</v>
      </c>
      <c r="D1" s="9" t="str">
        <f>"Building"&amp;" "&amp;(COLUMN()-3)</f>
        <v>Building 1</v>
      </c>
    </row>
    <row r="2" spans="1:4" ht="23.25" customHeight="1" thickBot="1" x14ac:dyDescent="0.3">
      <c r="A2" s="51"/>
      <c r="B2" s="52" t="s">
        <v>3</v>
      </c>
      <c r="C2" s="32"/>
      <c r="D2" s="92"/>
    </row>
    <row r="3" spans="1:4" ht="23.25" customHeight="1" thickBot="1" x14ac:dyDescent="0.3">
      <c r="A3" s="51"/>
      <c r="B3" s="52" t="s">
        <v>4</v>
      </c>
      <c r="C3" s="32"/>
      <c r="D3" s="92"/>
    </row>
    <row r="4" spans="1:4" ht="23.25" customHeight="1" thickBot="1" x14ac:dyDescent="0.3">
      <c r="A4" s="51"/>
      <c r="B4" s="52" t="s">
        <v>5</v>
      </c>
      <c r="C4" s="32"/>
      <c r="D4" s="92"/>
    </row>
    <row r="5" spans="1:4" ht="67.5" customHeight="1" thickBot="1" x14ac:dyDescent="0.3">
      <c r="A5" s="53"/>
      <c r="B5" s="52" t="s">
        <v>6</v>
      </c>
      <c r="C5" s="33"/>
      <c r="D5" s="98"/>
    </row>
    <row r="6" spans="1:4" ht="247.5" customHeight="1" x14ac:dyDescent="0.25">
      <c r="A6" s="54"/>
      <c r="B6" s="55" t="s">
        <v>7</v>
      </c>
      <c r="C6" s="34"/>
      <c r="D6" s="99"/>
    </row>
    <row r="7" spans="1:4" x14ac:dyDescent="0.25"/>
    <row r="8" spans="1:4" ht="15.75" thickBot="1" x14ac:dyDescent="0.3">
      <c r="A8" s="4"/>
      <c r="B8" s="5"/>
      <c r="C8" s="4"/>
    </row>
    <row r="9" spans="1:4" x14ac:dyDescent="0.25">
      <c r="A9" s="8" t="s">
        <v>0</v>
      </c>
      <c r="B9" s="23" t="s">
        <v>8</v>
      </c>
      <c r="C9" s="8" t="s">
        <v>2</v>
      </c>
      <c r="D9" s="8" t="str">
        <f>"Building"&amp;" "&amp;(COLUMN()-3)</f>
        <v>Building 1</v>
      </c>
    </row>
    <row r="10" spans="1:4" ht="26.25" customHeight="1" x14ac:dyDescent="0.25">
      <c r="A10" s="56"/>
      <c r="B10" s="57" t="s">
        <v>9</v>
      </c>
      <c r="C10" s="35"/>
      <c r="D10" s="95"/>
    </row>
    <row r="11" spans="1:4" ht="26.25" customHeight="1" x14ac:dyDescent="0.25">
      <c r="A11" s="56"/>
      <c r="B11" s="57" t="s">
        <v>10</v>
      </c>
      <c r="C11" s="35"/>
      <c r="D11" s="95"/>
    </row>
    <row r="12" spans="1:4" ht="30" x14ac:dyDescent="0.25">
      <c r="A12" s="56"/>
      <c r="B12" s="57" t="s">
        <v>11</v>
      </c>
      <c r="C12" s="35"/>
      <c r="D12" s="96"/>
    </row>
    <row r="13" spans="1:4" ht="60" x14ac:dyDescent="0.25">
      <c r="A13" s="56" t="s">
        <v>12</v>
      </c>
      <c r="B13" s="57" t="s">
        <v>13</v>
      </c>
      <c r="C13" s="35"/>
      <c r="D13" s="96"/>
    </row>
    <row r="14" spans="1:4" ht="26.25" customHeight="1" x14ac:dyDescent="0.25">
      <c r="A14" s="56"/>
      <c r="B14" s="57" t="s">
        <v>14</v>
      </c>
      <c r="C14" s="35"/>
      <c r="D14" s="96"/>
    </row>
    <row r="15" spans="1:4" ht="30" x14ac:dyDescent="0.25">
      <c r="A15" s="58" t="s">
        <v>15</v>
      </c>
      <c r="B15" s="57" t="s">
        <v>16</v>
      </c>
      <c r="C15" s="36"/>
      <c r="D15" s="95"/>
    </row>
    <row r="16" spans="1:4" ht="60" customHeight="1" x14ac:dyDescent="0.25">
      <c r="A16" s="54"/>
      <c r="B16" s="57" t="s">
        <v>17</v>
      </c>
      <c r="C16" s="35"/>
      <c r="D16" s="99"/>
    </row>
    <row r="17" spans="1:4" ht="30" x14ac:dyDescent="0.25">
      <c r="A17" s="58" t="s">
        <v>18</v>
      </c>
      <c r="B17" s="57" t="s">
        <v>19</v>
      </c>
      <c r="C17" s="36"/>
      <c r="D17" s="100"/>
    </row>
    <row r="18" spans="1:4" x14ac:dyDescent="0.25">
      <c r="A18" s="54" t="s">
        <v>20</v>
      </c>
      <c r="B18" s="57" t="s">
        <v>21</v>
      </c>
      <c r="C18" s="35"/>
      <c r="D18" s="101"/>
    </row>
    <row r="19" spans="1:4" ht="30" x14ac:dyDescent="0.25">
      <c r="A19" s="54" t="s">
        <v>22</v>
      </c>
      <c r="B19" s="57" t="s">
        <v>23</v>
      </c>
      <c r="C19" s="35"/>
      <c r="D19" s="101"/>
    </row>
    <row r="20" spans="1:4" x14ac:dyDescent="0.25">
      <c r="A20" s="54" t="s">
        <v>24</v>
      </c>
      <c r="B20" s="57" t="s">
        <v>25</v>
      </c>
      <c r="C20" s="37">
        <f>SUM($D20:$S20)</f>
        <v>0</v>
      </c>
      <c r="D20" s="102"/>
    </row>
    <row r="21" spans="1:4" ht="219" customHeight="1" x14ac:dyDescent="0.25">
      <c r="A21" s="59" t="s">
        <v>26</v>
      </c>
      <c r="B21" s="57" t="s">
        <v>27</v>
      </c>
      <c r="C21" s="38"/>
      <c r="D21" s="103"/>
    </row>
    <row r="22" spans="1:4" ht="30" x14ac:dyDescent="0.25">
      <c r="A22" s="56" t="s">
        <v>28</v>
      </c>
      <c r="B22" s="60" t="s">
        <v>29</v>
      </c>
      <c r="C22" s="37">
        <f>SUM($D22:$S22)</f>
        <v>0</v>
      </c>
      <c r="D22" s="104"/>
    </row>
    <row r="23" spans="1:4" ht="45" x14ac:dyDescent="0.25">
      <c r="A23" s="56" t="s">
        <v>30</v>
      </c>
      <c r="B23" s="60" t="s">
        <v>31</v>
      </c>
      <c r="C23" s="37">
        <f>SUM($D23:$S23)</f>
        <v>0</v>
      </c>
      <c r="D23" s="104"/>
    </row>
    <row r="24" spans="1:4" ht="75" x14ac:dyDescent="0.25">
      <c r="A24" s="54" t="s">
        <v>32</v>
      </c>
      <c r="B24" s="60" t="s">
        <v>33</v>
      </c>
      <c r="C24" s="36"/>
      <c r="D24" s="100"/>
    </row>
    <row r="25" spans="1:4" ht="15.75" thickBot="1" x14ac:dyDescent="0.3">
      <c r="A25" s="61"/>
      <c r="B25" s="62" t="s">
        <v>34</v>
      </c>
      <c r="C25" s="88" t="str">
        <f>IF(OR(IF(ISBLANK(D25),"Not Applicable", D25)&lt;&gt;"Not Applicable",IF(ISBLANK(E25),"Not Applicable", E25)&lt;&gt;"Not Applicable",IF(ISBLANK(F25),"Not Applicable", F25)&lt;&gt;"Not Applicable",IF(ISBLANK(G25),"Not Applicable", G25)&lt;&gt;"Not Applicable",IF(ISBLANK(H25),"Not Applicable", H25)&lt;&gt;"Not Applicable",IF(ISBLANK(I25),"Not Applicable", I25)&lt;&gt;"Not Applicable",IF(ISBLANK(J25),"Not Applicable", J25)&lt;&gt;"Not Applicable",IF(ISBLANK(K25),"Not Applicable", K25)&lt;&gt;"Not Applicable",IF(ISBLANK(L25),"Not Applicable", L25)&lt;&gt;"Not Applicable",IF(ISBLANK(M25),"Not Applicable", M25)&lt;&gt;"Not Applicable",IF(ISBLANK(N25),"Not Applicable", N25)&lt;&gt;"Not Applicable",IF(ISBLANK(O25),"Not Applicable", O25)&lt;&gt;"Not Applicable",IF(ISBLANK(P25),"Not Applicable", P25)&lt;&gt;"Not Applicable",IF(ISBLANK(Q25),"Not Applicable", Q25)&lt;&gt;"Not Applicable",IF(ISBLANK(R25),"Not Applicable", R25)&lt;&gt;"Not Applicable"),"Yes","No")</f>
        <v>No</v>
      </c>
      <c r="D25" s="105"/>
    </row>
    <row r="26" spans="1:4" x14ac:dyDescent="0.25">
      <c r="A26" s="28"/>
      <c r="B26" s="29"/>
      <c r="C26" s="30"/>
      <c r="D26" s="106"/>
    </row>
    <row r="27" spans="1:4" s="27" customFormat="1" ht="15.75" thickBot="1" x14ac:dyDescent="0.3">
      <c r="A27" s="24"/>
      <c r="B27" s="25"/>
      <c r="C27" s="26"/>
      <c r="D27" s="107"/>
    </row>
    <row r="28" spans="1:4" ht="36" customHeight="1" x14ac:dyDescent="0.25">
      <c r="A28" s="9" t="s">
        <v>0</v>
      </c>
      <c r="B28" s="16" t="s">
        <v>35</v>
      </c>
      <c r="C28" s="9"/>
      <c r="D28" s="93" t="str">
        <f>"Building"&amp;" "&amp;(COLUMN()-3)</f>
        <v>Building 1</v>
      </c>
    </row>
    <row r="29" spans="1:4" x14ac:dyDescent="0.25">
      <c r="A29" s="69"/>
      <c r="B29" s="71" t="s">
        <v>36</v>
      </c>
      <c r="C29" s="42"/>
      <c r="D29" s="108"/>
    </row>
    <row r="30" spans="1:4" ht="30" x14ac:dyDescent="0.25">
      <c r="A30" s="68" t="s">
        <v>37</v>
      </c>
      <c r="B30" s="64" t="s">
        <v>38</v>
      </c>
      <c r="C30" s="41"/>
      <c r="D30" s="109"/>
    </row>
    <row r="31" spans="1:4" ht="135" customHeight="1" x14ac:dyDescent="0.25">
      <c r="A31" s="63" t="s">
        <v>39</v>
      </c>
      <c r="B31" s="67" t="s">
        <v>40</v>
      </c>
      <c r="C31" s="39"/>
      <c r="D31" s="109"/>
    </row>
    <row r="32" spans="1:4" ht="210" customHeight="1" x14ac:dyDescent="0.25">
      <c r="A32" s="63" t="s">
        <v>41</v>
      </c>
      <c r="B32" s="64" t="s">
        <v>42</v>
      </c>
      <c r="C32" s="39"/>
      <c r="D32" s="109"/>
    </row>
    <row r="33" spans="1:4" ht="45" x14ac:dyDescent="0.25">
      <c r="A33" s="63" t="s">
        <v>43</v>
      </c>
      <c r="B33" s="64" t="s">
        <v>44</v>
      </c>
      <c r="C33" s="39"/>
      <c r="D33" s="109"/>
    </row>
    <row r="34" spans="1:4" ht="44.25" customHeight="1" x14ac:dyDescent="0.25">
      <c r="A34" s="63" t="s">
        <v>45</v>
      </c>
      <c r="B34" s="64" t="s">
        <v>46</v>
      </c>
      <c r="C34" s="39"/>
      <c r="D34" s="109"/>
    </row>
    <row r="35" spans="1:4" ht="15" customHeight="1" x14ac:dyDescent="0.25">
      <c r="A35" s="63"/>
      <c r="B35" s="65" t="s">
        <v>47</v>
      </c>
      <c r="C35" s="10"/>
      <c r="D35" s="110">
        <f>IF(D34="1.Not confirmed",0,IF(D34="2.Confirmed up to 5 years  ",5, IF(D34="3.Confirmed 6-10 years",10, IF(D34="4.Confirmed 11-19 years", 15, IF(D34="5.Confirmed 20 plus years",25,IF(D34="6. Non-profit and Indigenous organizations that can demonstrate the capacity to support units without a government subsidy ",15,0))))))</f>
        <v>0</v>
      </c>
    </row>
    <row r="36" spans="1:4" ht="30" x14ac:dyDescent="0.25">
      <c r="A36" s="63"/>
      <c r="B36" s="89" t="s">
        <v>48</v>
      </c>
      <c r="C36" s="10"/>
      <c r="D36" s="111"/>
    </row>
    <row r="37" spans="1:4" ht="30" x14ac:dyDescent="0.25">
      <c r="A37" s="63"/>
      <c r="B37" s="89" t="s">
        <v>49</v>
      </c>
      <c r="C37" s="10"/>
      <c r="D37" s="111"/>
    </row>
    <row r="38" spans="1:4" ht="45" x14ac:dyDescent="0.25">
      <c r="A38" s="68" t="s">
        <v>50</v>
      </c>
      <c r="B38" s="64" t="s">
        <v>51</v>
      </c>
      <c r="C38" s="41"/>
      <c r="D38" s="112"/>
    </row>
    <row r="39" spans="1:4" x14ac:dyDescent="0.25">
      <c r="A39" s="63"/>
      <c r="B39" s="65" t="s">
        <v>52</v>
      </c>
      <c r="C39" s="10"/>
      <c r="D39" s="110">
        <f>IF(D38="1. 0% to 4.00%",0,IF(D38="2. 5% to 9.99%",3,IF(D38="3. 10% to 14.99%",6,IF(D38="4. 15% to 19.99%",9,IF(D38="5. 20% to 24.99%",12,IF(D38="6. 25% to 29.99%",15,IF(D38="7. 30 to 34.99% ",20,IF(D38="8. 35 to 39.99% ",25,IF(D38="9. 40+% ",30,0)))))))))</f>
        <v>0</v>
      </c>
    </row>
    <row r="40" spans="1:4" ht="86.25" customHeight="1" x14ac:dyDescent="0.25">
      <c r="A40" s="63" t="s">
        <v>53</v>
      </c>
      <c r="B40" s="66" t="s">
        <v>54</v>
      </c>
      <c r="C40" s="39"/>
      <c r="D40" s="109"/>
    </row>
    <row r="41" spans="1:4" x14ac:dyDescent="0.25">
      <c r="A41" s="63"/>
      <c r="B41" s="65" t="s">
        <v>55</v>
      </c>
      <c r="C41" s="10"/>
      <c r="D41" s="110">
        <f>IF(D40="1. Regular access - within 18 months",0,IF(D40="2. Regular access - within 15 months ",3,IF(D40="3. Regular access - within 9 months ",5,IF(D40="4. Regular access - within 6 months ",10,IF(D40="5. Northern, Remote and Special Access Communities - within 24 months",0,IF(D40="6. Northern, Remote and Special Access Communities - within 18 months",3,IF(D40="7. Northern, Remote and Special Access Communities - within 15 months",5,IF(D40="8. Northern, Remote and Special Access Communities - within 9 months",10,0))))))))</f>
        <v>0</v>
      </c>
    </row>
    <row r="42" spans="1:4" ht="60" x14ac:dyDescent="0.25">
      <c r="A42" s="63" t="s">
        <v>56</v>
      </c>
      <c r="B42" s="64" t="s">
        <v>57</v>
      </c>
      <c r="C42" s="39"/>
      <c r="D42" s="109"/>
    </row>
    <row r="43" spans="1:4" x14ac:dyDescent="0.25">
      <c r="A43" s="63"/>
      <c r="B43" s="65" t="s">
        <v>55</v>
      </c>
      <c r="C43" s="10"/>
      <c r="D43" s="110">
        <f>IF(D42="1. Regular access - within 18 months",3,IF(D42="2. Regular access - within 12 months ",5,IF(D42="3. Regular access - within 9 months ",10,IF(D42="4. Northern, Remote and Special Access Communities - within 24 months",3,IF(D42="5. Northern, Remote and Special Access Communities - within 18 months",5,IF(D42="6. Northern, Remote and Special Access Communities - within 12 months",10,0))))))</f>
        <v>0</v>
      </c>
    </row>
    <row r="44" spans="1:4" ht="71.25" customHeight="1" x14ac:dyDescent="0.25">
      <c r="A44" s="54" t="s">
        <v>58</v>
      </c>
      <c r="B44" s="64" t="s">
        <v>59</v>
      </c>
      <c r="C44" s="40"/>
      <c r="D44" s="109"/>
    </row>
    <row r="45" spans="1:4" ht="22.5" customHeight="1" x14ac:dyDescent="0.25">
      <c r="A45" s="63"/>
      <c r="B45" s="65" t="s">
        <v>55</v>
      </c>
      <c r="C45" s="10"/>
      <c r="D45" s="113">
        <f>IF(D44="1. Land is not secured",0,IF(D44="2. Land is secured by an agreement of purchase and sale that has not reached it's closing date",5,IF(D44="3. Land is secured through a land lease (min 20 yrs)",10,IF(D44="4. Land is secured",10,0))))</f>
        <v>0</v>
      </c>
    </row>
    <row r="46" spans="1:4" ht="37.5" customHeight="1" x14ac:dyDescent="0.25">
      <c r="A46" s="63" t="s">
        <v>60</v>
      </c>
      <c r="B46" s="64" t="s">
        <v>61</v>
      </c>
      <c r="C46" s="39"/>
      <c r="D46" s="114"/>
    </row>
    <row r="47" spans="1:4" ht="23.25" customHeight="1" x14ac:dyDescent="0.25">
      <c r="A47" s="63"/>
      <c r="B47" s="65" t="s">
        <v>55</v>
      </c>
      <c r="C47" s="10"/>
      <c r="D47" s="110">
        <f>IF(D46="1. 20 - 29 years",0,IF(D46="2. 30 to 39 years",5, IF(D46="3. 40 plus years",10,0)))</f>
        <v>0</v>
      </c>
    </row>
    <row r="48" spans="1:4" ht="62.25" customHeight="1" x14ac:dyDescent="0.25">
      <c r="A48" s="63" t="s">
        <v>62</v>
      </c>
      <c r="B48" s="64" t="s">
        <v>63</v>
      </c>
      <c r="C48" s="39"/>
      <c r="D48" s="109"/>
    </row>
    <row r="49" spans="1:4" x14ac:dyDescent="0.25">
      <c r="A49" s="63"/>
      <c r="B49" s="65" t="s">
        <v>55</v>
      </c>
      <c r="C49" s="10"/>
      <c r="D49" s="110">
        <f>IF(D48="1. Less than 25%",0,IF(D48="2. 25% to 49%",5,IF(D48="3. 50%+",10,0)))</f>
        <v>0</v>
      </c>
    </row>
    <row r="50" spans="1:4" ht="75" customHeight="1" x14ac:dyDescent="0.25">
      <c r="A50" s="63" t="s">
        <v>64</v>
      </c>
      <c r="B50" s="90" t="s">
        <v>65</v>
      </c>
      <c r="C50" s="39"/>
      <c r="D50" s="109"/>
    </row>
    <row r="51" spans="1:4" x14ac:dyDescent="0.25">
      <c r="A51" s="63"/>
      <c r="B51" s="65" t="s">
        <v>66</v>
      </c>
      <c r="C51" s="41"/>
      <c r="D51" s="110">
        <f>IF(D50="1. It meets the relevant energy efficiency requirements, but doesn't exceed them",0,IF(D50="2. Exceeds by 5%",2,IF(D50="3. Exceeds by 10%",3,IF(D50="4. Exceeds by 15%",4,IF(D50="5. Exceeds by 20%",5,IF(D50="6. N/A",0,0))))))</f>
        <v>0</v>
      </c>
    </row>
    <row r="52" spans="1:4" ht="54.75" customHeight="1" x14ac:dyDescent="0.25">
      <c r="A52" s="63" t="s">
        <v>67</v>
      </c>
      <c r="B52" s="66" t="s">
        <v>68</v>
      </c>
      <c r="C52" s="39"/>
      <c r="D52" s="109"/>
    </row>
    <row r="53" spans="1:4" x14ac:dyDescent="0.25">
      <c r="A53" s="63"/>
      <c r="B53" s="65" t="s">
        <v>66</v>
      </c>
      <c r="C53" s="41"/>
      <c r="D53" s="110">
        <f>IF(D52="1. It meets the accesibility requirements of the jurisdiction, but doesn't exceed them.",0,IF(D52="2. Exceeds by 5%",2,IF(D52="3. Exceeds by 10%",3,IF(D52="4. Exceeds by 15%",4,IF(D52="5. Exceeds by 20%",5,IF(D52="6. N/A",0,0))))))</f>
        <v>0</v>
      </c>
    </row>
    <row r="54" spans="1:4" ht="60" x14ac:dyDescent="0.25">
      <c r="A54" s="69" t="s">
        <v>69</v>
      </c>
      <c r="B54" s="91" t="s">
        <v>70</v>
      </c>
      <c r="C54" s="42"/>
      <c r="D54" s="108"/>
    </row>
    <row r="55" spans="1:4" x14ac:dyDescent="0.25">
      <c r="A55" s="69"/>
      <c r="B55" s="65" t="s">
        <v>66</v>
      </c>
      <c r="C55" s="42"/>
      <c r="D55" s="110">
        <f>IF(D54="Yes",0,IF(D54="No",5,0))</f>
        <v>0</v>
      </c>
    </row>
    <row r="56" spans="1:4" x14ac:dyDescent="0.25">
      <c r="A56" s="69"/>
      <c r="B56" s="71"/>
      <c r="C56" s="42"/>
      <c r="D56" s="108"/>
    </row>
    <row r="57" spans="1:4" ht="15.75" thickBot="1" x14ac:dyDescent="0.3">
      <c r="A57" s="70"/>
      <c r="B57" s="72" t="s">
        <v>71</v>
      </c>
      <c r="C57" s="70"/>
      <c r="D57" s="115">
        <f>SUM(D39,D45,D35,D49,D43,D41,D47,D51,D53,D55)</f>
        <v>0</v>
      </c>
    </row>
    <row r="58" spans="1:4" ht="15.75" thickBot="1" x14ac:dyDescent="0.3"/>
    <row r="59" spans="1:4" ht="27" customHeight="1" x14ac:dyDescent="0.25">
      <c r="A59" s="8" t="s">
        <v>0</v>
      </c>
      <c r="B59" s="14" t="s">
        <v>72</v>
      </c>
      <c r="C59" s="8" t="s">
        <v>2</v>
      </c>
      <c r="D59" s="8" t="str">
        <f>"Building"&amp;" "&amp;(COLUMN()-3)</f>
        <v>Building 1</v>
      </c>
    </row>
    <row r="60" spans="1:4" ht="30" x14ac:dyDescent="0.25">
      <c r="A60" s="54" t="s">
        <v>73</v>
      </c>
      <c r="B60" s="57" t="s">
        <v>74</v>
      </c>
      <c r="C60" s="43">
        <f t="shared" ref="C60:C72" si="0">SUM($D60:$S60)</f>
        <v>0</v>
      </c>
      <c r="D60" s="116"/>
    </row>
    <row r="61" spans="1:4" ht="30" x14ac:dyDescent="0.25">
      <c r="A61" s="54" t="s">
        <v>73</v>
      </c>
      <c r="B61" s="57" t="s">
        <v>75</v>
      </c>
      <c r="C61" s="43">
        <f t="shared" si="0"/>
        <v>0</v>
      </c>
      <c r="D61" s="116"/>
    </row>
    <row r="62" spans="1:4" ht="30" x14ac:dyDescent="0.25">
      <c r="A62" s="54" t="s">
        <v>73</v>
      </c>
      <c r="B62" s="57" t="s">
        <v>76</v>
      </c>
      <c r="C62" s="43">
        <f t="shared" si="0"/>
        <v>0</v>
      </c>
      <c r="D62" s="116"/>
    </row>
    <row r="63" spans="1:4" ht="30.75" customHeight="1" x14ac:dyDescent="0.25">
      <c r="A63" s="54" t="s">
        <v>73</v>
      </c>
      <c r="B63" s="57" t="s">
        <v>77</v>
      </c>
      <c r="C63" s="43">
        <f t="shared" si="0"/>
        <v>0</v>
      </c>
      <c r="D63" s="116"/>
    </row>
    <row r="64" spans="1:4" x14ac:dyDescent="0.25">
      <c r="A64" s="76"/>
      <c r="B64" s="57" t="s">
        <v>78</v>
      </c>
      <c r="C64" s="45">
        <f t="shared" si="0"/>
        <v>0</v>
      </c>
      <c r="D64" s="116"/>
    </row>
    <row r="65" spans="1:4" ht="30" x14ac:dyDescent="0.25">
      <c r="A65" s="77"/>
      <c r="B65" s="75" t="s">
        <v>79</v>
      </c>
      <c r="C65" s="44">
        <f t="shared" si="0"/>
        <v>0</v>
      </c>
      <c r="D65" s="117">
        <f>SUM(D60,D61,D62,D63,D64)</f>
        <v>0</v>
      </c>
    </row>
    <row r="66" spans="1:4" ht="30" x14ac:dyDescent="0.25">
      <c r="A66" s="56" t="s">
        <v>80</v>
      </c>
      <c r="B66" s="57" t="s">
        <v>81</v>
      </c>
      <c r="C66" s="43">
        <f t="shared" si="0"/>
        <v>0</v>
      </c>
      <c r="D66" s="116"/>
    </row>
    <row r="67" spans="1:4" ht="30" x14ac:dyDescent="0.25">
      <c r="A67" s="56" t="s">
        <v>80</v>
      </c>
      <c r="B67" s="74" t="s">
        <v>82</v>
      </c>
      <c r="C67" s="43">
        <f t="shared" si="0"/>
        <v>0</v>
      </c>
      <c r="D67" s="116"/>
    </row>
    <row r="68" spans="1:4" ht="30" x14ac:dyDescent="0.25">
      <c r="A68" s="56" t="s">
        <v>80</v>
      </c>
      <c r="B68" s="57" t="s">
        <v>83</v>
      </c>
      <c r="C68" s="43">
        <f t="shared" si="0"/>
        <v>0</v>
      </c>
      <c r="D68" s="116"/>
    </row>
    <row r="69" spans="1:4" ht="30" customHeight="1" x14ac:dyDescent="0.25">
      <c r="A69" s="56" t="s">
        <v>80</v>
      </c>
      <c r="B69" s="57" t="s">
        <v>84</v>
      </c>
      <c r="C69" s="43">
        <f t="shared" si="0"/>
        <v>0</v>
      </c>
      <c r="D69" s="116"/>
    </row>
    <row r="70" spans="1:4" ht="30" x14ac:dyDescent="0.25">
      <c r="A70" s="77"/>
      <c r="B70" s="75" t="s">
        <v>85</v>
      </c>
      <c r="C70" s="44">
        <f t="shared" si="0"/>
        <v>0</v>
      </c>
      <c r="D70" s="117">
        <f>SUM(D66,D67,D68,D69)</f>
        <v>0</v>
      </c>
    </row>
    <row r="71" spans="1:4" ht="21" customHeight="1" x14ac:dyDescent="0.25">
      <c r="A71" s="77"/>
      <c r="B71" s="75" t="s">
        <v>86</v>
      </c>
      <c r="C71" s="44">
        <f t="shared" si="0"/>
        <v>0</v>
      </c>
      <c r="D71" s="117">
        <f>D70+D65</f>
        <v>0</v>
      </c>
    </row>
    <row r="72" spans="1:4" ht="30" x14ac:dyDescent="0.25">
      <c r="A72" s="56" t="s">
        <v>87</v>
      </c>
      <c r="B72" s="57" t="s">
        <v>88</v>
      </c>
      <c r="C72" s="87">
        <f t="shared" si="0"/>
        <v>0</v>
      </c>
      <c r="D72" s="116"/>
    </row>
    <row r="73" spans="1:4" x14ac:dyDescent="0.25">
      <c r="A73" s="31"/>
      <c r="B73"/>
      <c r="C73"/>
    </row>
    <row r="74" spans="1:4" ht="15.75" thickBot="1" x14ac:dyDescent="0.3"/>
    <row r="75" spans="1:4" ht="34.5" customHeight="1" x14ac:dyDescent="0.25">
      <c r="A75" s="8" t="s">
        <v>0</v>
      </c>
      <c r="B75" s="18" t="s">
        <v>89</v>
      </c>
      <c r="C75" s="8" t="s">
        <v>2</v>
      </c>
      <c r="D75" s="8" t="str">
        <f>"Building"&amp;" "&amp;(COLUMN()-3)</f>
        <v>Building 1</v>
      </c>
    </row>
    <row r="76" spans="1:4" ht="30" x14ac:dyDescent="0.25">
      <c r="A76" s="73" t="s">
        <v>90</v>
      </c>
      <c r="B76" s="75" t="s">
        <v>91</v>
      </c>
      <c r="C76" s="44">
        <f>SUM($D76:$S76)</f>
        <v>0</v>
      </c>
      <c r="D76" s="118"/>
    </row>
    <row r="77" spans="1:4" x14ac:dyDescent="0.25">
      <c r="A77" s="56"/>
      <c r="B77" s="57" t="s">
        <v>92</v>
      </c>
      <c r="C77" s="43">
        <f>SUM($D77:$S77)</f>
        <v>0</v>
      </c>
      <c r="D77" s="119"/>
    </row>
    <row r="78" spans="1:4" ht="22.5" customHeight="1" x14ac:dyDescent="0.25">
      <c r="A78" s="56"/>
      <c r="B78" s="57" t="s">
        <v>93</v>
      </c>
      <c r="C78" s="43">
        <f>SUM($D78:$S78)</f>
        <v>0</v>
      </c>
      <c r="D78" s="119"/>
    </row>
    <row r="79" spans="1:4" ht="30" customHeight="1" x14ac:dyDescent="0.25">
      <c r="A79" s="56"/>
      <c r="B79" s="57" t="s">
        <v>94</v>
      </c>
      <c r="C79" s="43">
        <f>SUM($D79:$S79)</f>
        <v>0</v>
      </c>
      <c r="D79" s="119"/>
    </row>
    <row r="80" spans="1:4" ht="30.75" customHeight="1" x14ac:dyDescent="0.25">
      <c r="A80" s="56"/>
      <c r="B80" s="57" t="s">
        <v>95</v>
      </c>
      <c r="C80" s="43">
        <f>SUM($D80:$S80)</f>
        <v>0</v>
      </c>
      <c r="D80" s="119"/>
    </row>
    <row r="81" spans="1:4" x14ac:dyDescent="0.25">
      <c r="A81" s="56"/>
      <c r="B81" s="57" t="s">
        <v>96</v>
      </c>
      <c r="C81" s="43"/>
      <c r="D81" s="119"/>
    </row>
    <row r="82" spans="1:4" x14ac:dyDescent="0.25">
      <c r="A82" s="56"/>
      <c r="B82" s="57" t="s">
        <v>97</v>
      </c>
      <c r="C82" s="43"/>
      <c r="D82" s="119"/>
    </row>
    <row r="83" spans="1:4" x14ac:dyDescent="0.25">
      <c r="A83" s="56" t="s">
        <v>98</v>
      </c>
      <c r="B83" s="57" t="s">
        <v>99</v>
      </c>
      <c r="C83" s="43">
        <f>SUM($D83:$S83)</f>
        <v>0</v>
      </c>
      <c r="D83" s="119"/>
    </row>
    <row r="84" spans="1:4" ht="30" x14ac:dyDescent="0.25">
      <c r="A84" s="56" t="s">
        <v>100</v>
      </c>
      <c r="B84" s="56" t="s">
        <v>101</v>
      </c>
      <c r="C84" s="43"/>
      <c r="D84" s="119"/>
    </row>
    <row r="85" spans="1:4" x14ac:dyDescent="0.25">
      <c r="A85" s="56" t="s">
        <v>102</v>
      </c>
      <c r="B85" s="56" t="s">
        <v>103</v>
      </c>
      <c r="C85" s="43"/>
      <c r="D85" s="120"/>
    </row>
    <row r="86" spans="1:4" ht="30" x14ac:dyDescent="0.25">
      <c r="A86" s="73" t="s">
        <v>104</v>
      </c>
      <c r="B86" s="75" t="s">
        <v>105</v>
      </c>
      <c r="C86" s="44">
        <f>SUM($D86:$S86)</f>
        <v>0</v>
      </c>
      <c r="D86" s="121">
        <f t="shared" ref="D86" si="1">SUM(D77:D83)</f>
        <v>0</v>
      </c>
    </row>
    <row r="87" spans="1:4" ht="30" x14ac:dyDescent="0.25">
      <c r="A87" s="56" t="s">
        <v>106</v>
      </c>
      <c r="B87" s="54" t="s">
        <v>107</v>
      </c>
      <c r="C87" s="46">
        <f t="shared" ref="C87:D87" si="2">SUM(C77,C78,C79,C80,C81,C82)</f>
        <v>0</v>
      </c>
      <c r="D87" s="122">
        <f t="shared" si="2"/>
        <v>0</v>
      </c>
    </row>
    <row r="88" spans="1:4" ht="30" x14ac:dyDescent="0.25">
      <c r="A88" s="56" t="s">
        <v>108</v>
      </c>
      <c r="B88" s="54" t="s">
        <v>109</v>
      </c>
      <c r="C88" s="47">
        <f>IFERROR(C87/C71,0)</f>
        <v>0</v>
      </c>
      <c r="D88" s="123">
        <f>IFERROR(D87/D71,0)</f>
        <v>0</v>
      </c>
    </row>
    <row r="89" spans="1:4" ht="48" customHeight="1" thickBot="1" x14ac:dyDescent="0.3">
      <c r="A89" s="78" t="s">
        <v>110</v>
      </c>
      <c r="B89" s="79" t="s">
        <v>111</v>
      </c>
      <c r="C89" s="44">
        <f>SUM($D89:$S89)</f>
        <v>0</v>
      </c>
      <c r="D89" s="124">
        <f t="shared" ref="D89" si="3">SUM(D76,D77,D78,D79,D80,D81,D82)</f>
        <v>0</v>
      </c>
    </row>
    <row r="90" spans="1:4" ht="42.75" customHeight="1" thickBot="1" x14ac:dyDescent="0.3">
      <c r="A90" s="17"/>
      <c r="B90" s="17"/>
      <c r="C90" s="17"/>
    </row>
    <row r="91" spans="1:4" x14ac:dyDescent="0.25">
      <c r="A91" s="8" t="s">
        <v>0</v>
      </c>
      <c r="B91" s="15" t="s">
        <v>112</v>
      </c>
      <c r="C91" s="8" t="s">
        <v>2</v>
      </c>
      <c r="D91" s="8" t="str">
        <f>"Building"&amp;" "&amp;(COLUMN()-3)</f>
        <v>Building 1</v>
      </c>
    </row>
    <row r="92" spans="1:4" ht="34.5" customHeight="1" x14ac:dyDescent="0.25">
      <c r="A92" s="56"/>
      <c r="B92" s="80" t="s">
        <v>113</v>
      </c>
      <c r="C92" s="48">
        <f>SUM($D92:$S92)</f>
        <v>0</v>
      </c>
      <c r="D92" s="125">
        <f>SUM(D22+D23)</f>
        <v>0</v>
      </c>
    </row>
    <row r="93" spans="1:4" x14ac:dyDescent="0.25">
      <c r="A93" s="81"/>
      <c r="B93" s="80" t="s">
        <v>114</v>
      </c>
      <c r="C93" s="49"/>
      <c r="D93" s="126"/>
    </row>
    <row r="94" spans="1:4" ht="56.25" customHeight="1" x14ac:dyDescent="0.25">
      <c r="A94" s="82"/>
      <c r="B94" s="83" t="s">
        <v>115</v>
      </c>
      <c r="C94" s="48">
        <f>SUM($D94:$S94)</f>
        <v>0</v>
      </c>
      <c r="D94" s="126"/>
    </row>
    <row r="95" spans="1:4" ht="30" x14ac:dyDescent="0.25">
      <c r="A95" s="81"/>
      <c r="B95" s="80" t="s">
        <v>116</v>
      </c>
      <c r="C95" s="49"/>
      <c r="D95" s="126"/>
    </row>
    <row r="96" spans="1:4" ht="63.75" customHeight="1" x14ac:dyDescent="0.25">
      <c r="A96" s="82"/>
      <c r="B96" s="83" t="s">
        <v>117</v>
      </c>
      <c r="C96" s="48">
        <f>SUM($D96:$S96)</f>
        <v>0</v>
      </c>
      <c r="D96" s="126"/>
    </row>
    <row r="97" spans="1:4" ht="43.5" customHeight="1" x14ac:dyDescent="0.25">
      <c r="A97" s="81"/>
      <c r="B97" s="80" t="s">
        <v>118</v>
      </c>
      <c r="C97" s="49"/>
      <c r="D97" s="126"/>
    </row>
    <row r="98" spans="1:4" ht="43.5" customHeight="1" x14ac:dyDescent="0.25">
      <c r="A98" s="82"/>
      <c r="B98" s="83" t="s">
        <v>119</v>
      </c>
      <c r="C98" s="48">
        <f>SUM($D98:$S98)</f>
        <v>0</v>
      </c>
      <c r="D98" s="126"/>
    </row>
    <row r="99" spans="1:4" ht="90" x14ac:dyDescent="0.25">
      <c r="A99" s="84" t="s">
        <v>120</v>
      </c>
      <c r="B99" s="85" t="s">
        <v>121</v>
      </c>
      <c r="C99" s="84" t="str">
        <f>IF((C98+C96+C94)=C92, "Yes", "No")</f>
        <v>Yes</v>
      </c>
      <c r="D99" s="94" t="str">
        <f>IF((D98+D96+D94)=D92, "Yes", "No")</f>
        <v>Yes</v>
      </c>
    </row>
    <row r="100" spans="1:4" ht="210" x14ac:dyDescent="0.25">
      <c r="A100" s="86" t="s">
        <v>122</v>
      </c>
      <c r="B100" s="55" t="s">
        <v>123</v>
      </c>
      <c r="C100" s="50"/>
      <c r="D100" s="109"/>
    </row>
    <row r="101" spans="1:4" ht="30" x14ac:dyDescent="0.25">
      <c r="A101" s="86"/>
      <c r="B101" s="55" t="s">
        <v>124</v>
      </c>
      <c r="C101" s="48">
        <f>SUM($D101:$S101)</f>
        <v>0</v>
      </c>
      <c r="D101" s="126"/>
    </row>
    <row r="102" spans="1:4" hidden="1" x14ac:dyDescent="0.25">
      <c r="A102" s="6"/>
      <c r="B102" s="6"/>
      <c r="C102" s="6"/>
      <c r="D102" s="127"/>
    </row>
    <row r="103" spans="1:4" hidden="1" x14ac:dyDescent="0.25">
      <c r="A103" s="7"/>
      <c r="B103" s="7"/>
      <c r="C103" s="7"/>
      <c r="D103" s="128"/>
    </row>
    <row r="104" spans="1:4" hidden="1" x14ac:dyDescent="0.25"/>
    <row r="105" spans="1:4" hidden="1" x14ac:dyDescent="0.25">
      <c r="A105" s="4"/>
      <c r="B105" s="4"/>
      <c r="C105" s="4"/>
      <c r="D105" s="129"/>
    </row>
    <row r="106" spans="1:4" ht="30" hidden="1" customHeight="1" x14ac:dyDescent="0.25">
      <c r="A106" s="3"/>
      <c r="B106" s="12"/>
      <c r="C106" s="3"/>
      <c r="D106" s="130"/>
    </row>
    <row r="107" spans="1:4" ht="82.5" hidden="1" customHeight="1" x14ac:dyDescent="0.25">
      <c r="A107" s="3"/>
      <c r="B107" s="12"/>
      <c r="C107" s="3"/>
      <c r="D107" s="130"/>
    </row>
    <row r="108" spans="1:4" ht="67.5" hidden="1" customHeight="1" x14ac:dyDescent="0.25">
      <c r="A108" s="3"/>
      <c r="B108" s="12"/>
      <c r="C108" s="3"/>
      <c r="D108" s="131"/>
    </row>
    <row r="109" spans="1:4" ht="50.45" hidden="1" customHeight="1" x14ac:dyDescent="0.25">
      <c r="A109" s="11"/>
      <c r="C109" s="11"/>
    </row>
    <row r="110" spans="1:4" hidden="1" x14ac:dyDescent="0.25">
      <c r="A110" s="11"/>
      <c r="B110" s="11"/>
      <c r="C110" s="11"/>
    </row>
    <row r="111" spans="1:4" hidden="1" x14ac:dyDescent="0.25">
      <c r="A111" s="11"/>
      <c r="B111" s="11"/>
      <c r="C111" s="11"/>
    </row>
    <row r="112" spans="1:4" hidden="1" x14ac:dyDescent="0.25">
      <c r="A112" s="11"/>
      <c r="B112" s="11"/>
      <c r="C112" s="11"/>
    </row>
    <row r="113" spans="1:3" hidden="1" x14ac:dyDescent="0.25">
      <c r="A113" s="11"/>
      <c r="B113" s="11"/>
      <c r="C113" s="11"/>
    </row>
    <row r="114" spans="1:3" hidden="1" x14ac:dyDescent="0.25">
      <c r="A114" s="11"/>
      <c r="B114" s="11"/>
      <c r="C114" s="11"/>
    </row>
    <row r="115" spans="1:3" hidden="1" x14ac:dyDescent="0.25">
      <c r="A115" s="11"/>
      <c r="B115" s="11"/>
      <c r="C115" s="11"/>
    </row>
    <row r="116" spans="1:3" hidden="1" x14ac:dyDescent="0.25">
      <c r="A116" s="11"/>
      <c r="B116" s="11"/>
      <c r="C116" s="11"/>
    </row>
    <row r="117" spans="1:3" hidden="1" x14ac:dyDescent="0.25">
      <c r="A117" s="11"/>
      <c r="B117" s="11"/>
      <c r="C117" s="11"/>
    </row>
    <row r="118" spans="1:3" hidden="1" x14ac:dyDescent="0.25">
      <c r="A118" s="11"/>
      <c r="B118" s="11"/>
      <c r="C118" s="11"/>
    </row>
    <row r="119" spans="1:3" hidden="1" x14ac:dyDescent="0.25">
      <c r="A119" s="11"/>
      <c r="B119" s="11"/>
      <c r="C119" s="11"/>
    </row>
    <row r="120" spans="1:3" hidden="1" x14ac:dyDescent="0.25">
      <c r="A120" s="11"/>
      <c r="B120" s="11"/>
      <c r="C120" s="11"/>
    </row>
    <row r="121" spans="1:3" hidden="1" x14ac:dyDescent="0.25">
      <c r="A121" s="11"/>
      <c r="B121" s="11"/>
      <c r="C121" s="11"/>
    </row>
    <row r="122" spans="1:3" hidden="1" x14ac:dyDescent="0.25">
      <c r="A122" s="11"/>
      <c r="B122" s="11"/>
      <c r="C122" s="11"/>
    </row>
    <row r="123" spans="1:3" hidden="1" x14ac:dyDescent="0.25"/>
  </sheetData>
  <sheetProtection algorithmName="SHA-512" hashValue="ZAZ5OHHPiChibD2EP3Q8iq6tB4O/1lWr/dHLCsmS9YjHzUdND5EFjdzlbpUIoXlNjZVePVqP0UsP/ahbXiyIDg==" saltValue="Pl+EcOv/ZcX7azSIM075XQ==" spinCount="100000" sheet="1" objects="1" scenarios="1"/>
  <conditionalFormatting sqref="D99">
    <cfRule type="expression" dxfId="4" priority="218">
      <formula>D99="No"</formula>
    </cfRule>
  </conditionalFormatting>
  <conditionalFormatting sqref="D76">
    <cfRule type="cellIs" dxfId="3" priority="219" operator="greaterThan">
      <formula>D65</formula>
    </cfRule>
  </conditionalFormatting>
  <conditionalFormatting sqref="D86 D77:D82">
    <cfRule type="cellIs" dxfId="2" priority="220" operator="greaterThan">
      <formula>$D$71</formula>
    </cfRule>
  </conditionalFormatting>
  <conditionalFormatting sqref="D89">
    <cfRule type="cellIs" dxfId="1" priority="27" operator="greaterThan">
      <formula>$D$71</formula>
    </cfRule>
  </conditionalFormatting>
  <conditionalFormatting sqref="D101">
    <cfRule type="cellIs" dxfId="0" priority="26" operator="greaterThan">
      <formula>$D$92</formula>
    </cfRule>
  </conditionalFormatting>
  <dataValidations count="2">
    <dataValidation allowBlank="1" showInputMessage="1" showErrorMessage="1" sqref="D41 D47" xr:uid="{00000000-0002-0000-0000-000000000000}"/>
    <dataValidation operator="notBetween" allowBlank="1" showInputMessage="1" showErrorMessage="1" sqref="D12:D14" xr:uid="{90D6219F-9F10-4048-9CC8-156A87ED487D}"/>
  </dataValidations>
  <pageMargins left="0.70866141732283472" right="0.70866141732283472" top="0.74803149606299213" bottom="0.74803149606299213" header="0.31496062992125984" footer="0.31496062992125984"/>
  <pageSetup paperSize="5" scale="22" orientation="landscape" r:id="rId1"/>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1000000}">
          <x14:formula1>
            <xm:f>Data!$I$1:$I$15</xm:f>
          </x14:formula1>
          <xm:sqref>D97 D93 D95</xm:sqref>
        </x14:dataValidation>
        <x14:dataValidation type="list" allowBlank="1" showInputMessage="1" showErrorMessage="1" xr:uid="{00000000-0002-0000-0000-000002000000}">
          <x14:formula1>
            <xm:f>Data!$M$1:$M$2</xm:f>
          </x14:formula1>
          <xm:sqref>D54 D56 D30:D33</xm:sqref>
        </x14:dataValidation>
        <x14:dataValidation type="list" allowBlank="1" showInputMessage="1" showErrorMessage="1" xr:uid="{00000000-0002-0000-0000-000003000000}">
          <x14:formula1>
            <xm:f>Data!$A$17:$A$19</xm:f>
          </x14:formula1>
          <xm:sqref>D46</xm:sqref>
        </x14:dataValidation>
        <x14:dataValidation type="list" allowBlank="1" showInputMessage="1" showErrorMessage="1" xr:uid="{00000000-0002-0000-0000-000004000000}">
          <x14:formula1>
            <xm:f>Data!$B$17:$B$22</xm:f>
          </x14:formula1>
          <xm:sqref>D42</xm:sqref>
        </x14:dataValidation>
        <x14:dataValidation type="list" allowBlank="1" showInputMessage="1" showErrorMessage="1" xr:uid="{00000000-0002-0000-0000-000005000000}">
          <x14:formula1>
            <xm:f>Data!$F$1:$F$9</xm:f>
          </x14:formula1>
          <xm:sqref>D10</xm:sqref>
        </x14:dataValidation>
        <x14:dataValidation type="list" allowBlank="1" showInputMessage="1" showErrorMessage="1" xr:uid="{00000000-0002-0000-0000-000008000000}">
          <x14:formula1>
            <xm:f>Data!$N$1:$N$6</xm:f>
          </x14:formula1>
          <xm:sqref>D16</xm:sqref>
        </x14:dataValidation>
        <x14:dataValidation type="list" allowBlank="1" showInputMessage="1" showErrorMessage="1" xr:uid="{00000000-0002-0000-0000-00000B000000}">
          <x14:formula1>
            <xm:f>Data!$G$17:$G$19</xm:f>
          </x14:formula1>
          <xm:sqref>D48</xm:sqref>
        </x14:dataValidation>
        <x14:dataValidation type="list" allowBlank="1" showInputMessage="1" showErrorMessage="1" xr:uid="{00000000-0002-0000-0000-00000C000000}">
          <x14:formula1>
            <xm:f>Data!$D$17:$D$20</xm:f>
          </x14:formula1>
          <xm:sqref>D44</xm:sqref>
        </x14:dataValidation>
        <x14:dataValidation type="list" allowBlank="1" showInputMessage="1" showErrorMessage="1" xr:uid="{00000000-0002-0000-0000-00000E000000}">
          <x14:formula1>
            <xm:f>Data!$N$17:$N$19</xm:f>
          </x14:formula1>
          <xm:sqref>D17</xm:sqref>
        </x14:dataValidation>
        <x14:dataValidation type="list" allowBlank="1" showInputMessage="1" showErrorMessage="1" xr:uid="{00000000-0002-0000-0000-00000F000000}">
          <x14:formula1>
            <xm:f>Data!$D$1:$D$4</xm:f>
          </x14:formula1>
          <xm:sqref>D15</xm:sqref>
        </x14:dataValidation>
        <x14:dataValidation type="list" allowBlank="1" showInputMessage="1" showErrorMessage="1" xr:uid="{00000000-0002-0000-0000-000010000000}">
          <x14:formula1>
            <xm:f>Data!$L$18:$L$20</xm:f>
          </x14:formula1>
          <xm:sqref>D100</xm:sqref>
        </x14:dataValidation>
        <x14:dataValidation type="list" allowBlank="1" showInputMessage="1" showErrorMessage="1" xr:uid="{804EEA6A-607F-481F-BD96-DCE0585FC555}">
          <x14:formula1>
            <xm:f>Data!$A$26:$A$38</xm:f>
          </x14:formula1>
          <xm:sqref>D3</xm:sqref>
        </x14:dataValidation>
        <x14:dataValidation type="list" allowBlank="1" showInputMessage="1" showErrorMessage="1" xr:uid="{E77FA00D-97DB-4F7E-8002-B5F3E26F8D4E}">
          <x14:formula1>
            <xm:f>Data!$C$17:$C$24</xm:f>
          </x14:formula1>
          <xm:sqref>D40</xm:sqref>
        </x14:dataValidation>
        <x14:dataValidation type="list" allowBlank="1" showInputMessage="1" showErrorMessage="1" xr:uid="{FEFA3DAB-B466-4E2B-906B-55DE4DA812F6}">
          <x14:formula1>
            <xm:f>Data!$I$17:$I$21</xm:f>
          </x14:formula1>
          <xm:sqref>D52</xm:sqref>
        </x14:dataValidation>
        <x14:dataValidation type="list" allowBlank="1" showInputMessage="1" showErrorMessage="1" xr:uid="{B978EE0D-6A1E-4A14-AFA2-521FB7C39248}">
          <x14:formula1>
            <xm:f>Data!$H$17:$H$21</xm:f>
          </x14:formula1>
          <xm:sqref>D50</xm:sqref>
        </x14:dataValidation>
        <x14:dataValidation type="list" allowBlank="1" showInputMessage="1" showErrorMessage="1" xr:uid="{FDFC1943-B1A6-4482-BBEF-0D0B04E32FFF}">
          <x14:formula1>
            <xm:f>Data!$E$17:$E$22</xm:f>
          </x14:formula1>
          <xm:sqref>D34</xm:sqref>
        </x14:dataValidation>
        <x14:dataValidation type="list" allowBlank="1" showInputMessage="1" showErrorMessage="1" xr:uid="{C75D929B-C3BD-4BC7-B6B3-AA577E3365BA}">
          <x14:formula1>
            <xm:f>Data!$F$17:$F$25</xm:f>
          </x14:formula1>
          <xm:sqref>D38</xm:sqref>
        </x14:dataValidation>
        <x14:dataValidation type="list" allowBlank="1" showInputMessage="1" showErrorMessage="1" xr:uid="{00000000-0002-0000-0000-00000D000000}">
          <x14:formula1>
            <xm:f>Data!$N$8:$N$13</xm:f>
          </x14:formula1>
          <xm:sqref>D52 D25:D27 D56 D54 D50 D30:D34 D46:D48 D38 D40:D44</xm:sqref>
        </x14:dataValidation>
        <x14:dataValidation type="list" allowBlank="1" showInputMessage="1" showErrorMessage="1" xr:uid="{2F633CC4-8A97-4DAC-8725-F0BE0D6EB2E7}">
          <x14:formula1>
            <xm:f>Data!$H$25:$H$26</xm:f>
          </x14:formula1>
          <xm:sqref>D29</xm:sqref>
        </x14:dataValidation>
        <x14:dataValidation type="list" allowBlank="1" showInputMessage="1" showErrorMessage="1" xr:uid="{CA6EE590-A06D-4CAF-94C5-EED2D94AE617}">
          <x14:formula1>
            <xm:f>Data!$D$28:$D$33</xm:f>
          </x14:formula1>
          <xm:sqref>D36:D37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38"/>
  <sheetViews>
    <sheetView zoomScale="80" zoomScaleNormal="80" workbookViewId="0">
      <selection activeCell="D28" sqref="D28:D33"/>
    </sheetView>
  </sheetViews>
  <sheetFormatPr defaultColWidth="11.42578125" defaultRowHeight="15" x14ac:dyDescent="0.25"/>
  <cols>
    <col min="1" max="1" width="21.28515625" customWidth="1"/>
    <col min="2" max="2" width="23" customWidth="1"/>
    <col min="3" max="3" width="57.7109375" customWidth="1"/>
    <col min="4" max="4" width="46.28515625" customWidth="1"/>
    <col min="5" max="5" width="40" customWidth="1"/>
    <col min="6" max="6" width="24.28515625" customWidth="1"/>
    <col min="7" max="7" width="28.7109375" customWidth="1"/>
    <col min="8" max="8" width="75" bestFit="1" customWidth="1"/>
    <col min="9" max="9" width="64.42578125" bestFit="1" customWidth="1"/>
  </cols>
  <sheetData>
    <row r="1" spans="1:14" x14ac:dyDescent="0.25">
      <c r="A1" t="s">
        <v>125</v>
      </c>
      <c r="D1" s="1" t="s">
        <v>126</v>
      </c>
      <c r="F1" t="s">
        <v>127</v>
      </c>
      <c r="I1" t="s">
        <v>128</v>
      </c>
      <c r="M1" t="s">
        <v>129</v>
      </c>
      <c r="N1" s="2" t="s">
        <v>130</v>
      </c>
    </row>
    <row r="2" spans="1:14" x14ac:dyDescent="0.25">
      <c r="A2" t="s">
        <v>131</v>
      </c>
      <c r="D2" s="1" t="s">
        <v>132</v>
      </c>
      <c r="F2" t="s">
        <v>133</v>
      </c>
      <c r="I2" t="s">
        <v>134</v>
      </c>
      <c r="M2" t="s">
        <v>135</v>
      </c>
      <c r="N2" t="s">
        <v>136</v>
      </c>
    </row>
    <row r="3" spans="1:14" x14ac:dyDescent="0.25">
      <c r="A3" t="s">
        <v>137</v>
      </c>
      <c r="D3" s="1" t="s">
        <v>138</v>
      </c>
      <c r="F3" t="s">
        <v>139</v>
      </c>
      <c r="I3" t="s">
        <v>140</v>
      </c>
      <c r="N3" t="s">
        <v>141</v>
      </c>
    </row>
    <row r="4" spans="1:14" x14ac:dyDescent="0.25">
      <c r="A4" t="s">
        <v>142</v>
      </c>
      <c r="D4" t="s">
        <v>143</v>
      </c>
      <c r="F4" t="s">
        <v>144</v>
      </c>
      <c r="I4" t="s">
        <v>145</v>
      </c>
      <c r="N4" t="s">
        <v>146</v>
      </c>
    </row>
    <row r="5" spans="1:14" x14ac:dyDescent="0.25">
      <c r="A5" t="s">
        <v>147</v>
      </c>
      <c r="F5" t="s">
        <v>148</v>
      </c>
      <c r="I5" t="s">
        <v>149</v>
      </c>
      <c r="N5" t="s">
        <v>150</v>
      </c>
    </row>
    <row r="6" spans="1:14" x14ac:dyDescent="0.25">
      <c r="A6" t="s">
        <v>151</v>
      </c>
      <c r="C6" s="3"/>
      <c r="F6" t="s">
        <v>152</v>
      </c>
      <c r="I6" t="s">
        <v>153</v>
      </c>
      <c r="N6" t="s">
        <v>97</v>
      </c>
    </row>
    <row r="7" spans="1:14" x14ac:dyDescent="0.25">
      <c r="A7" t="s">
        <v>154</v>
      </c>
      <c r="F7" t="s">
        <v>155</v>
      </c>
      <c r="I7" t="s">
        <v>156</v>
      </c>
    </row>
    <row r="8" spans="1:14" x14ac:dyDescent="0.25">
      <c r="A8" t="s">
        <v>157</v>
      </c>
      <c r="F8" t="s">
        <v>158</v>
      </c>
      <c r="I8" t="s">
        <v>159</v>
      </c>
      <c r="N8" t="s">
        <v>160</v>
      </c>
    </row>
    <row r="9" spans="1:14" x14ac:dyDescent="0.25">
      <c r="A9" t="s">
        <v>161</v>
      </c>
      <c r="F9" t="s">
        <v>162</v>
      </c>
      <c r="I9" t="s">
        <v>163</v>
      </c>
      <c r="N9" t="s">
        <v>164</v>
      </c>
    </row>
    <row r="10" spans="1:14" x14ac:dyDescent="0.25">
      <c r="A10" t="s">
        <v>165</v>
      </c>
      <c r="I10" t="s">
        <v>166</v>
      </c>
      <c r="N10" t="s">
        <v>167</v>
      </c>
    </row>
    <row r="11" spans="1:14" x14ac:dyDescent="0.25">
      <c r="A11" t="s">
        <v>168</v>
      </c>
      <c r="I11" t="s">
        <v>169</v>
      </c>
      <c r="N11" t="s">
        <v>170</v>
      </c>
    </row>
    <row r="12" spans="1:14" x14ac:dyDescent="0.25">
      <c r="A12" t="s">
        <v>171</v>
      </c>
      <c r="I12" t="s">
        <v>172</v>
      </c>
      <c r="N12" t="s">
        <v>97</v>
      </c>
    </row>
    <row r="13" spans="1:14" x14ac:dyDescent="0.25">
      <c r="A13" t="s">
        <v>173</v>
      </c>
      <c r="I13" t="s">
        <v>174</v>
      </c>
      <c r="N13" t="s">
        <v>175</v>
      </c>
    </row>
    <row r="17" spans="1:14" ht="30" x14ac:dyDescent="0.25">
      <c r="A17" t="s">
        <v>176</v>
      </c>
      <c r="B17" s="19" t="s">
        <v>177</v>
      </c>
      <c r="C17" t="s">
        <v>177</v>
      </c>
      <c r="D17" t="s">
        <v>178</v>
      </c>
      <c r="E17" s="20" t="s">
        <v>179</v>
      </c>
      <c r="F17" s="19" t="s">
        <v>180</v>
      </c>
      <c r="G17" t="s">
        <v>181</v>
      </c>
      <c r="H17" t="s">
        <v>182</v>
      </c>
      <c r="I17" t="s">
        <v>183</v>
      </c>
      <c r="N17" t="s">
        <v>184</v>
      </c>
    </row>
    <row r="18" spans="1:14" ht="30" x14ac:dyDescent="0.25">
      <c r="A18" t="s">
        <v>185</v>
      </c>
      <c r="B18" s="19" t="s">
        <v>186</v>
      </c>
      <c r="C18" t="s">
        <v>187</v>
      </c>
      <c r="D18" s="11" t="s">
        <v>188</v>
      </c>
      <c r="E18" s="20" t="s">
        <v>189</v>
      </c>
      <c r="F18" s="19" t="s">
        <v>190</v>
      </c>
      <c r="G18" t="s">
        <v>191</v>
      </c>
      <c r="H18" t="s">
        <v>192</v>
      </c>
      <c r="I18" t="s">
        <v>192</v>
      </c>
      <c r="L18" t="s">
        <v>193</v>
      </c>
      <c r="N18" t="s">
        <v>194</v>
      </c>
    </row>
    <row r="19" spans="1:14" ht="30" x14ac:dyDescent="0.25">
      <c r="A19" t="s">
        <v>195</v>
      </c>
      <c r="B19" s="19" t="s">
        <v>196</v>
      </c>
      <c r="C19" t="s">
        <v>196</v>
      </c>
      <c r="D19" t="s">
        <v>197</v>
      </c>
      <c r="E19" s="20" t="s">
        <v>198</v>
      </c>
      <c r="F19" s="19" t="s">
        <v>199</v>
      </c>
      <c r="G19" t="s">
        <v>200</v>
      </c>
      <c r="H19" t="s">
        <v>201</v>
      </c>
      <c r="I19" t="s">
        <v>201</v>
      </c>
      <c r="L19" t="s">
        <v>202</v>
      </c>
      <c r="N19" t="s">
        <v>97</v>
      </c>
    </row>
    <row r="20" spans="1:14" ht="60" x14ac:dyDescent="0.25">
      <c r="B20" s="19" t="s">
        <v>203</v>
      </c>
      <c r="C20" t="s">
        <v>204</v>
      </c>
      <c r="D20" t="s">
        <v>205</v>
      </c>
      <c r="E20" s="20" t="s">
        <v>206</v>
      </c>
      <c r="F20" s="19" t="s">
        <v>207</v>
      </c>
      <c r="H20" t="s">
        <v>208</v>
      </c>
      <c r="I20" t="s">
        <v>208</v>
      </c>
      <c r="L20" t="s">
        <v>209</v>
      </c>
    </row>
    <row r="21" spans="1:14" ht="60" x14ac:dyDescent="0.25">
      <c r="B21" s="19" t="s">
        <v>210</v>
      </c>
      <c r="C21" t="s">
        <v>211</v>
      </c>
      <c r="E21" s="20" t="s">
        <v>212</v>
      </c>
      <c r="F21" s="19" t="s">
        <v>213</v>
      </c>
      <c r="H21" t="s">
        <v>214</v>
      </c>
      <c r="I21" t="s">
        <v>214</v>
      </c>
    </row>
    <row r="22" spans="1:14" ht="60" x14ac:dyDescent="0.25">
      <c r="B22" s="19" t="s">
        <v>215</v>
      </c>
      <c r="C22" t="s">
        <v>216</v>
      </c>
      <c r="E22" s="20" t="s">
        <v>217</v>
      </c>
      <c r="F22" s="19" t="s">
        <v>218</v>
      </c>
    </row>
    <row r="23" spans="1:14" x14ac:dyDescent="0.25">
      <c r="C23" t="s">
        <v>219</v>
      </c>
      <c r="F23" s="19" t="s">
        <v>220</v>
      </c>
    </row>
    <row r="24" spans="1:14" x14ac:dyDescent="0.25">
      <c r="C24" t="s">
        <v>221</v>
      </c>
      <c r="F24" s="19" t="s">
        <v>222</v>
      </c>
    </row>
    <row r="25" spans="1:14" x14ac:dyDescent="0.25">
      <c r="F25" s="19" t="s">
        <v>223</v>
      </c>
      <c r="H25" t="s">
        <v>224</v>
      </c>
    </row>
    <row r="26" spans="1:14" x14ac:dyDescent="0.25">
      <c r="A26" t="s">
        <v>225</v>
      </c>
      <c r="H26" t="s">
        <v>226</v>
      </c>
    </row>
    <row r="27" spans="1:14" x14ac:dyDescent="0.25">
      <c r="A27" t="s">
        <v>227</v>
      </c>
    </row>
    <row r="28" spans="1:14" x14ac:dyDescent="0.25">
      <c r="A28" t="s">
        <v>228</v>
      </c>
      <c r="D28" s="21" t="s">
        <v>229</v>
      </c>
    </row>
    <row r="29" spans="1:14" x14ac:dyDescent="0.25">
      <c r="A29" t="s">
        <v>230</v>
      </c>
      <c r="D29" s="21" t="s">
        <v>231</v>
      </c>
    </row>
    <row r="30" spans="1:14" x14ac:dyDescent="0.25">
      <c r="A30" t="s">
        <v>232</v>
      </c>
      <c r="D30" s="21" t="s">
        <v>233</v>
      </c>
    </row>
    <row r="31" spans="1:14" x14ac:dyDescent="0.25">
      <c r="A31" t="s">
        <v>234</v>
      </c>
      <c r="D31" s="21" t="s">
        <v>235</v>
      </c>
    </row>
    <row r="32" spans="1:14" x14ac:dyDescent="0.25">
      <c r="A32" t="s">
        <v>236</v>
      </c>
      <c r="D32" s="21" t="s">
        <v>237</v>
      </c>
    </row>
    <row r="33" spans="1:4" x14ac:dyDescent="0.25">
      <c r="A33" t="s">
        <v>238</v>
      </c>
      <c r="D33" s="21" t="s">
        <v>239</v>
      </c>
    </row>
    <row r="34" spans="1:4" x14ac:dyDescent="0.25">
      <c r="A34" t="s">
        <v>240</v>
      </c>
    </row>
    <row r="35" spans="1:4" x14ac:dyDescent="0.25">
      <c r="A35" t="s">
        <v>97</v>
      </c>
    </row>
    <row r="36" spans="1:4" x14ac:dyDescent="0.25">
      <c r="A36" t="s">
        <v>241</v>
      </c>
    </row>
    <row r="37" spans="1:4" x14ac:dyDescent="0.25">
      <c r="A37" t="s">
        <v>242</v>
      </c>
    </row>
    <row r="38" spans="1:4" x14ac:dyDescent="0.25">
      <c r="A38" t="s">
        <v>243</v>
      </c>
    </row>
  </sheetData>
  <dataValidations count="3">
    <dataValidation type="list" allowBlank="1" showInputMessage="1" showErrorMessage="1" sqref="O17 N9" xr:uid="{00000000-0002-0000-0100-000000000000}">
      <formula1>$N$8:$N$13</formula1>
    </dataValidation>
    <dataValidation type="list" allowBlank="1" showInputMessage="1" showErrorMessage="1" sqref="N17" xr:uid="{00000000-0002-0000-0100-000001000000}">
      <formula1>$N$17:$N$19</formula1>
    </dataValidation>
    <dataValidation type="list" allowBlank="1" showInputMessage="1" showErrorMessage="1" sqref="D6" xr:uid="{00000000-0002-0000-0100-000002000000}">
      <formula1>$D$1:$D$4</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90fb1fe-f3d3-476e-bbbc-e378c291d159">
      <UserInfo>
        <DisplayName>Judith Lynn Binder</DisplayName>
        <AccountId>21</AccountId>
        <AccountType/>
      </UserInfo>
      <UserInfo>
        <DisplayName>Lisette Mcgann</DisplayName>
        <AccountId>545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F0186B4BBF1E4CBE4DDBE3B95C5F16" ma:contentTypeVersion="13" ma:contentTypeDescription="Create a new document." ma:contentTypeScope="" ma:versionID="fc58990f30ebdd921467a47ff71b2fec">
  <xsd:schema xmlns:xsd="http://www.w3.org/2001/XMLSchema" xmlns:xs="http://www.w3.org/2001/XMLSchema" xmlns:p="http://schemas.microsoft.com/office/2006/metadata/properties" xmlns:ns3="790fb1fe-f3d3-476e-bbbc-e378c291d159" xmlns:ns4="06ada51f-9c80-420f-ba72-d05966e91597" targetNamespace="http://schemas.microsoft.com/office/2006/metadata/properties" ma:root="true" ma:fieldsID="c597c3ec2ca666055ff5753c683a4a8c" ns3:_="" ns4:_="">
    <xsd:import namespace="790fb1fe-f3d3-476e-bbbc-e378c291d159"/>
    <xsd:import namespace="06ada51f-9c80-420f-ba72-d05966e9159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fb1fe-f3d3-476e-bbbc-e378c291d15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ada51f-9c80-420f-ba72-d05966e9159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B4870B-A206-4129-B725-F95A5C398576}">
  <ds:schemaRefs>
    <ds:schemaRef ds:uri="http://schemas.microsoft.com/sharepoint/v3/contenttype/forms"/>
  </ds:schemaRefs>
</ds:datastoreItem>
</file>

<file path=customXml/itemProps2.xml><?xml version="1.0" encoding="utf-8"?>
<ds:datastoreItem xmlns:ds="http://schemas.openxmlformats.org/officeDocument/2006/customXml" ds:itemID="{669B9C06-041C-460A-A125-0E6EA820562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06ada51f-9c80-420f-ba72-d05966e91597"/>
    <ds:schemaRef ds:uri="790fb1fe-f3d3-476e-bbbc-e378c291d159"/>
    <ds:schemaRef ds:uri="http://www.w3.org/XML/1998/namespace"/>
  </ds:schemaRefs>
</ds:datastoreItem>
</file>

<file path=customXml/itemProps3.xml><?xml version="1.0" encoding="utf-8"?>
<ds:datastoreItem xmlns:ds="http://schemas.openxmlformats.org/officeDocument/2006/customXml" ds:itemID="{84D6E766-B0E6-48B1-AE82-B0271808F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fb1fe-f3d3-476e-bbbc-e378c291d159"/>
    <ds:schemaRef ds:uri="06ada51f-9c80-420f-ba72-d05966e91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 Worksheet</vt:lpstr>
      <vt:lpstr>Data</vt:lpstr>
      <vt:lpstr>'Application Worksheet'!Print_Area</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pcloutie</dc:creator>
  <cp:keywords/>
  <dc:description/>
  <cp:lastModifiedBy>Lezubski, Kirstian</cp:lastModifiedBy>
  <cp:revision/>
  <dcterms:created xsi:type="dcterms:W3CDTF">2020-10-19T14:33:53Z</dcterms:created>
  <dcterms:modified xsi:type="dcterms:W3CDTF">2022-12-14T14:39:53Z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0x01010067F0186B4BBF1E4CBE4DDBE3B95C5F16</vt:lpwstr>
  </property>
  <property fmtid="{D5CDD505-2E9C-101B-9397-08002B2CF9AE}" pid="3" name="Order">
    <vt:r8>6719000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SharedWithUsers">
    <vt:lpwstr>21;#Judith Lynn Binder;#545;#Lisette Mcgann</vt:lpwstr>
  </property>
  <property fmtid="{D5CDD505-2E9C-101B-9397-08002B2CF9AE}" pid="11" name="Approved">
    <vt:lpwstr>No</vt:lpwstr>
  </property>
  <property fmtid="{D5CDD505-2E9C-101B-9397-08002B2CF9AE}" pid="12" name="1stReviewComplete">
    <vt:lpwstr>No</vt:lpwstr>
  </property>
  <property fmtid="{D5CDD505-2E9C-101B-9397-08002B2CF9AE}" pid="13" name="Approver">
    <vt:lpwstr/>
  </property>
  <property fmtid="{D5CDD505-2E9C-101B-9397-08002B2CF9AE}" pid="14" name="2ndReview">
    <vt:lpwstr/>
  </property>
  <property fmtid="{D5CDD505-2E9C-101B-9397-08002B2CF9AE}" pid="15" name="1stReview">
    <vt:lpwstr/>
  </property>
</Properties>
</file>