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25-2021 Dillon\"/>
    </mc:Choice>
  </mc:AlternateContent>
  <xr:revisionPtr revIDLastSave="0" documentId="13_ncr:1_{AD65D374-412C-4855-AEF3-B17254F3CA2E}" xr6:coauthVersionLast="36" xr6:coauthVersionMax="36" xr10:uidLastSave="{00000000-0000-0000-0000-000000000000}"/>
  <bookViews>
    <workbookView xWindow="0" yWindow="0" windowWidth="23040" windowHeight="9390" xr2:uid="{00000000-000D-0000-FFFF-FFFF00000000}"/>
  </bookViews>
  <sheets>
    <sheet name="FORM B - PRICES" sheetId="4" r:id="rId1"/>
  </sheets>
  <externalReferences>
    <externalReference r:id="rId2"/>
  </externalReferences>
  <definedNames>
    <definedName name="_10PAGE_1_OF_13">'[1]FORM B; PRICES'!#REF!</definedName>
    <definedName name="_12TENDER_SUBMISSI" localSheetId="0">'FORM B - PRICES'!#REF!</definedName>
    <definedName name="_12TENDER_SUBMISSI">#REF!</definedName>
    <definedName name="_20TENDER_NO._181">'[1]FORM B; PRICES'!#REF!</definedName>
    <definedName name="_30TENDER_SUBMISSI">'[1]FORM B; PRICES'!#REF!</definedName>
    <definedName name="_4PAGE_1_OF_13" localSheetId="0">'FORM B - PRICES'!#REF!</definedName>
    <definedName name="_4PAGE_1_OF_13">#REF!</definedName>
    <definedName name="_8TENDER_NO._181" localSheetId="0">'FORM B - PRICES'!#REF!</definedName>
    <definedName name="_8TENDER_NO._181">#REF!</definedName>
    <definedName name="_xlnm._FilterDatabase" localSheetId="0" hidden="1">'FORM B - PRICES'!$A$5:$H$175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PRICES'!$B$6:$H$175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PRICES'!$B$1:$IF$166</definedName>
    <definedName name="XEVERYTHING">#REF!</definedName>
    <definedName name="XITEMS" localSheetId="0">'FORM B - PRICES'!$B$6:$IF$166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153" i="4" l="1"/>
  <c r="H152" i="4"/>
  <c r="H150" i="4"/>
  <c r="H148" i="4"/>
  <c r="H140" i="4"/>
  <c r="H60" i="4"/>
  <c r="C173" i="4" l="1"/>
  <c r="B173" i="4"/>
  <c r="C172" i="4"/>
  <c r="B172" i="4"/>
  <c r="C171" i="4"/>
  <c r="B171" i="4"/>
  <c r="C169" i="4"/>
  <c r="B169" i="4"/>
  <c r="H168" i="4"/>
  <c r="H169" i="4" s="1"/>
  <c r="H173" i="4" s="1"/>
  <c r="C166" i="4"/>
  <c r="B166" i="4"/>
  <c r="H165" i="4"/>
  <c r="H162" i="4"/>
  <c r="H161" i="4"/>
  <c r="H160" i="4"/>
  <c r="H159" i="4"/>
  <c r="H157" i="4"/>
  <c r="H155" i="4"/>
  <c r="F144" i="4"/>
  <c r="H144" i="4" s="1"/>
  <c r="H143" i="4"/>
  <c r="H142" i="4"/>
  <c r="H141" i="4"/>
  <c r="H138" i="4"/>
  <c r="H135" i="4"/>
  <c r="H133" i="4"/>
  <c r="H130" i="4"/>
  <c r="H128" i="4"/>
  <c r="H125" i="4"/>
  <c r="H124" i="4"/>
  <c r="H121" i="4"/>
  <c r="H119" i="4"/>
  <c r="H117" i="4"/>
  <c r="H115" i="4"/>
  <c r="H114" i="4"/>
  <c r="H112" i="4"/>
  <c r="H111" i="4"/>
  <c r="H110" i="4"/>
  <c r="H109" i="4"/>
  <c r="H108" i="4"/>
  <c r="H106" i="4"/>
  <c r="H103" i="4"/>
  <c r="H102" i="4"/>
  <c r="H101" i="4"/>
  <c r="H100" i="4"/>
  <c r="H97" i="4"/>
  <c r="H95" i="4"/>
  <c r="H93" i="4"/>
  <c r="H91" i="4"/>
  <c r="H90" i="4"/>
  <c r="H87" i="4"/>
  <c r="H85" i="4"/>
  <c r="H83" i="4"/>
  <c r="H81" i="4"/>
  <c r="H80" i="4"/>
  <c r="H79" i="4"/>
  <c r="H77" i="4"/>
  <c r="H75" i="4"/>
  <c r="H74" i="4"/>
  <c r="B74" i="4"/>
  <c r="C71" i="4"/>
  <c r="B71" i="4"/>
  <c r="H70" i="4"/>
  <c r="H67" i="4"/>
  <c r="H65" i="4"/>
  <c r="H63" i="4"/>
  <c r="H57" i="4"/>
  <c r="H54" i="4"/>
  <c r="H51" i="4"/>
  <c r="H49" i="4"/>
  <c r="H46" i="4"/>
  <c r="H45" i="4"/>
  <c r="H44" i="4"/>
  <c r="H42" i="4"/>
  <c r="H40" i="4"/>
  <c r="H37" i="4"/>
  <c r="H36" i="4"/>
  <c r="H35" i="4"/>
  <c r="H32" i="4"/>
  <c r="H31" i="4"/>
  <c r="H30" i="4"/>
  <c r="H28" i="4"/>
  <c r="H26" i="4"/>
  <c r="H25" i="4"/>
  <c r="H23" i="4"/>
  <c r="H21" i="4"/>
  <c r="H20" i="4"/>
  <c r="H18" i="4"/>
  <c r="H17" i="4"/>
  <c r="H16" i="4"/>
  <c r="H15" i="4"/>
  <c r="H13" i="4"/>
  <c r="H10" i="4"/>
  <c r="H8" i="4"/>
  <c r="B8" i="4"/>
  <c r="B75" i="4" l="1"/>
  <c r="B76" i="4" s="1"/>
  <c r="H71" i="4"/>
  <c r="H171" i="4" s="1"/>
  <c r="H166" i="4"/>
  <c r="H172" i="4" s="1"/>
  <c r="B9" i="4"/>
  <c r="G174" i="4" l="1"/>
  <c r="B12" i="4"/>
  <c r="B78" i="4"/>
  <c r="B14" i="4" l="1"/>
  <c r="B80" i="4"/>
  <c r="B81" i="4" l="1"/>
  <c r="B19" i="4"/>
  <c r="B82" i="4" l="1"/>
  <c r="B21" i="4"/>
  <c r="B84" i="4" l="1"/>
  <c r="B22" i="4"/>
  <c r="B86" i="4" l="1"/>
  <c r="B24" i="4"/>
  <c r="B27" i="4" l="1"/>
  <c r="B33" i="4" s="1"/>
  <c r="B89" i="4"/>
  <c r="B37" i="4" l="1"/>
  <c r="B91" i="4"/>
  <c r="B38" i="4" l="1"/>
  <c r="B92" i="4"/>
  <c r="B43" i="4" l="1"/>
  <c r="B94" i="4"/>
  <c r="B46" i="4" l="1"/>
  <c r="B96" i="4"/>
  <c r="B98" i="4" l="1"/>
  <c r="B48" i="4"/>
  <c r="B51" i="4" l="1"/>
  <c r="B103" i="4"/>
  <c r="B53" i="4" l="1"/>
  <c r="B105" i="4"/>
  <c r="B107" i="4" l="1"/>
  <c r="B55" i="4"/>
  <c r="B58" i="4" l="1"/>
  <c r="B61" i="4"/>
  <c r="B111" i="4"/>
  <c r="B112" i="4" l="1"/>
  <c r="B65" i="4"/>
  <c r="B66" i="4" l="1"/>
  <c r="B114" i="4"/>
  <c r="B115" i="4" l="1"/>
  <c r="B69" i="4"/>
  <c r="B116" i="4" l="1"/>
  <c r="B118" i="4" l="1"/>
  <c r="B120" i="4" l="1"/>
  <c r="B122" i="4" l="1"/>
  <c r="B125" i="4" l="1"/>
  <c r="B127" i="4" l="1"/>
  <c r="B129" i="4" l="1"/>
  <c r="B131" i="4" l="1"/>
  <c r="B136" i="4" l="1"/>
  <c r="B142" i="4" l="1"/>
  <c r="B143" i="4" l="1"/>
  <c r="B144" i="4" l="1"/>
  <c r="B146" i="4" l="1"/>
  <c r="B149" i="4" l="1"/>
  <c r="B151" i="4" l="1"/>
  <c r="B153" i="4" l="1"/>
  <c r="B155" i="4" l="1"/>
  <c r="B156" i="4" l="1"/>
  <c r="B158" i="4" l="1"/>
  <c r="B160" i="4" l="1"/>
  <c r="B161" i="4" l="1"/>
  <c r="B162" i="4" l="1"/>
  <c r="B164" i="4" l="1"/>
</calcChain>
</file>

<file path=xl/sharedStrings.xml><?xml version="1.0" encoding="utf-8"?>
<sst xmlns="http://schemas.openxmlformats.org/spreadsheetml/2006/main" count="585" uniqueCount="273">
  <si>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</si>
  <si>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</si>
  <si>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</si>
  <si>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</si>
  <si>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</si>
  <si>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</si>
  <si>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</si>
  <si>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</si>
  <si>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</si>
  <si>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</si>
  <si>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</si>
  <si>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</si>
  <si>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</si>
  <si>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</si>
  <si>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</si>
  <si>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</si>
  <si>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</si>
  <si>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</si>
  <si>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</si>
  <si>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</si>
  <si>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</si>
  <si>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</si>
  <si>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</si>
  <si>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</si>
  <si>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</si>
  <si>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</si>
  <si>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</si>
  <si>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</si>
  <si>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</si>
  <si>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</si>
  <si>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</si>
  <si>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</si>
  <si>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</si>
  <si>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</si>
  <si>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</si>
  <si>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</si>
  <si>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</si>
  <si>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</si>
  <si>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</si>
  <si>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</si>
  <si>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</si>
  <si>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</si>
  <si>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</si>
  <si>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</si>
  <si>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</si>
  <si>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</si>
  <si>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</si>
  <si>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</si>
  <si>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</si>
  <si>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</si>
  <si>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</si>
  <si>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</si>
  <si>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</si>
  <si>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</si>
  <si>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</si>
  <si>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</si>
  <si>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</si>
  <si>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</si>
  <si>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</si>
  <si>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</si>
  <si>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</si>
  <si>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</si>
  <si>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</si>
  <si>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</si>
  <si>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</si>
  <si>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</si>
  <si>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</si>
  <si>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</si>
  <si>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F011</t>
  </si>
  <si>
    <t>Replacing Existing Risers</t>
  </si>
  <si>
    <t>F002A</t>
  </si>
  <si>
    <t>Adjustment of Valve Boxes</t>
  </si>
  <si>
    <t>Adjustment of Curb Stop Boxes</t>
  </si>
  <si>
    <t>A003</t>
  </si>
  <si>
    <t>Excavation</t>
  </si>
  <si>
    <t>A004</t>
  </si>
  <si>
    <t>Sub-Grade Compaction</t>
  </si>
  <si>
    <t>A007</t>
  </si>
  <si>
    <t>A022</t>
  </si>
  <si>
    <t>Supply and Install Geogrid</t>
  </si>
  <si>
    <t xml:space="preserve">CW 3235-R9  </t>
  </si>
  <si>
    <t>100 mm Sidewalk</t>
  </si>
  <si>
    <t>a)</t>
  </si>
  <si>
    <t>b)</t>
  </si>
  <si>
    <t>c)</t>
  </si>
  <si>
    <t>B154rl</t>
  </si>
  <si>
    <t>SD-203B</t>
  </si>
  <si>
    <t>Curb Ramp (8-12 mm reveal ht, Monolithic)</t>
  </si>
  <si>
    <t>SD-229C,D</t>
  </si>
  <si>
    <t>B200</t>
  </si>
  <si>
    <t>Planing of Pavement</t>
  </si>
  <si>
    <t>B201</t>
  </si>
  <si>
    <t>B219</t>
  </si>
  <si>
    <t>Detectable Warning Surface Tiles</t>
  </si>
  <si>
    <t>Construction of  Curb Ramp (8-12 mm ht, Integral)</t>
  </si>
  <si>
    <t>SD-229C</t>
  </si>
  <si>
    <t>Type IA</t>
  </si>
  <si>
    <t>CW 3250-R7</t>
  </si>
  <si>
    <t>E003</t>
  </si>
  <si>
    <t xml:space="preserve">Catch Basin  </t>
  </si>
  <si>
    <t>CW 2130-R12</t>
  </si>
  <si>
    <t>SD-024, 1800 mm deep</t>
  </si>
  <si>
    <t>E008</t>
  </si>
  <si>
    <t>Sewer Service</t>
  </si>
  <si>
    <t>E009</t>
  </si>
  <si>
    <t>250 mm, PVC</t>
  </si>
  <si>
    <t>E036</t>
  </si>
  <si>
    <t xml:space="preserve">Connecting to Existing Sewer </t>
  </si>
  <si>
    <t>E037</t>
  </si>
  <si>
    <t>E051</t>
  </si>
  <si>
    <t>Installation of Subdrains</t>
  </si>
  <si>
    <t>CW 3120-R4</t>
  </si>
  <si>
    <t>Pre-cast Concrete Risers</t>
  </si>
  <si>
    <t>51 mm</t>
  </si>
  <si>
    <t>CW 3510-R9</t>
  </si>
  <si>
    <t xml:space="preserve"> width &gt; or = 600 mm</t>
  </si>
  <si>
    <t>Construction of  Modified Barrier  (180 mm ht, Integral)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</si>
  <si>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</si>
  <si>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</si>
  <si>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</si>
  <si>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</si>
  <si>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</si>
  <si>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</si>
  <si>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</si>
  <si>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C051</t>
  </si>
  <si>
    <t>100 mm Concrete Sidewalk</t>
  </si>
  <si>
    <t xml:space="preserve">CW 3325-R5  </t>
  </si>
  <si>
    <t>(SEE B9)</t>
  </si>
  <si>
    <t xml:space="preserve">CW 3230-R8
</t>
  </si>
  <si>
    <t>B096</t>
  </si>
  <si>
    <t>28.6 mm Diameter</t>
  </si>
  <si>
    <t>B097A</t>
  </si>
  <si>
    <t>15 M Deformed Tie Bar</t>
  </si>
  <si>
    <t>Monolithic Median Slab</t>
  </si>
  <si>
    <t>Bullnose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</si>
  <si>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</si>
  <si>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</si>
  <si>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</si>
  <si>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</si>
  <si>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</si>
  <si>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</si>
  <si>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</si>
  <si>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</si>
  <si>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C007</t>
  </si>
  <si>
    <t>SD-226A</t>
  </si>
  <si>
    <t>SD-227C</t>
  </si>
  <si>
    <t>SD-204</t>
  </si>
  <si>
    <t>C050</t>
  </si>
  <si>
    <t>Supply and Installation of Dowel Assemblies</t>
  </si>
  <si>
    <t>CW 3310-R17</t>
  </si>
  <si>
    <t>E011</t>
  </si>
  <si>
    <t>E046</t>
  </si>
  <si>
    <t>Removal of Existing Catch Basins</t>
  </si>
  <si>
    <t>E047</t>
  </si>
  <si>
    <t>Removal of Existing Catch Pit</t>
  </si>
  <si>
    <t>C.1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</si>
  <si>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</si>
  <si>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</si>
  <si>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</si>
  <si>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</si>
  <si>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</si>
  <si>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</si>
  <si>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</si>
  <si>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</si>
  <si>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</si>
  <si>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</si>
  <si>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</si>
  <si>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</si>
  <si>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</si>
  <si>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</si>
  <si>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</si>
  <si>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</si>
  <si>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</si>
  <si>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Adjustment of Manholes/Catch Basins Frames</t>
  </si>
  <si>
    <t>CW 3210-R8</t>
  </si>
  <si>
    <t>Lifter Rings (AP-010)</t>
  </si>
  <si>
    <t>B121rl</t>
  </si>
  <si>
    <t>Greater than 20 sq.m.</t>
  </si>
  <si>
    <t>F018</t>
  </si>
  <si>
    <t>Curb Stop Extensions</t>
  </si>
  <si>
    <t>SD-205,
SD-206A</t>
  </si>
  <si>
    <t>E004A</t>
  </si>
  <si>
    <t>C055</t>
  </si>
  <si>
    <t xml:space="preserve">Construction of Asphaltic Concrete Pavements </t>
  </si>
  <si>
    <t>C056</t>
  </si>
  <si>
    <t>C058</t>
  </si>
  <si>
    <t>ROADWORKS - REMOVALS/RENEWALS</t>
  </si>
  <si>
    <t>L. sum</t>
  </si>
  <si>
    <t>I001</t>
  </si>
  <si>
    <t>Mobilization/Demobilization</t>
  </si>
  <si>
    <t>DAY STREET REHABILITATION - PANDORA AVE TO REGENT AVE</t>
  </si>
  <si>
    <t>CW 3110-R21</t>
  </si>
  <si>
    <t>A010A1</t>
  </si>
  <si>
    <t>Base Course Material - Granular A Limestone</t>
  </si>
  <si>
    <t>B004</t>
  </si>
  <si>
    <t>Slab Replacement</t>
  </si>
  <si>
    <t>B013</t>
  </si>
  <si>
    <t>200 mm Concrete Pavement (Plain-Dowelled)</t>
  </si>
  <si>
    <t>B017</t>
  </si>
  <si>
    <t>Partial Slab Patches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</si>
  <si>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</si>
  <si>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</si>
  <si>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</si>
  <si>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</si>
  <si>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</si>
  <si>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</si>
  <si>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</si>
  <si>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</si>
  <si>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B034-24</t>
  </si>
  <si>
    <t>Slab Replacement - Early Opening (24 hour)</t>
  </si>
  <si>
    <t>B043-24</t>
  </si>
  <si>
    <t>B116rl</t>
  </si>
  <si>
    <t>B122rl</t>
  </si>
  <si>
    <t>B155rlA</t>
  </si>
  <si>
    <t>Barrier (150 mm reveal ht, Dowelled)</t>
  </si>
  <si>
    <t>3 m to 30 m</t>
  </si>
  <si>
    <t>B188</t>
  </si>
  <si>
    <t>CW 3410-R12</t>
  </si>
  <si>
    <t>C010</t>
  </si>
  <si>
    <t>Construction of 200 mm Concrete Pavement (Plain-Dowelled)</t>
  </si>
  <si>
    <t>Trenchless Installation, Class B Sand Bedding, Class 3 Backfill</t>
  </si>
  <si>
    <t>250 mm (PVC) Connecting Pipe</t>
  </si>
  <si>
    <t>Connecting to 1800 mm Sewer</t>
  </si>
  <si>
    <t>PANDORA AVENUE RECONSTRUCTION - DAY ST TO WAYOATA ST</t>
  </si>
  <si>
    <t>Supplying and Placing Sub-base Material</t>
  </si>
  <si>
    <t>A007A1</t>
  </si>
  <si>
    <t>50 mm Granular A Limestone</t>
  </si>
  <si>
    <t>A014</t>
  </si>
  <si>
    <t>Boulevard Excavation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</si>
  <si>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</si>
  <si>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</si>
  <si>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</si>
  <si>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</si>
  <si>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</si>
  <si>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</si>
  <si>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</si>
  <si>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</si>
  <si>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A030</t>
  </si>
  <si>
    <t>Fill Material</t>
  </si>
  <si>
    <t>CW 3170-R3</t>
  </si>
  <si>
    <t>A031</t>
  </si>
  <si>
    <t>Placing Suitable Site Material</t>
  </si>
  <si>
    <t>Construction of 230 mm Concrete Pavement (Plain-Dowelled), Slip Form Paving</t>
  </si>
  <si>
    <t>C035B</t>
  </si>
  <si>
    <t>Construction of Barrier (180 mm ht, Integral), Slip Form Paving</t>
  </si>
  <si>
    <t>C037B</t>
  </si>
  <si>
    <t>ACTIVE TRANSPORTATION PATHWAY</t>
  </si>
  <si>
    <t>A007B1</t>
  </si>
  <si>
    <t>50 mm Granular B  Limestone</t>
  </si>
  <si>
    <t>A010B1</t>
  </si>
  <si>
    <t>Base Course Material - Granular B Limestone</t>
  </si>
  <si>
    <t>Connecting to 900 mm Sewer</t>
  </si>
  <si>
    <t>Connecting to 600 mm Sewer</t>
  </si>
  <si>
    <t>MOBILIZATION /DEMOBILIZATION</t>
  </si>
  <si>
    <t>E2</t>
  </si>
  <si>
    <t>E041B</t>
  </si>
  <si>
    <t>Sewer Service Risers</t>
  </si>
  <si>
    <t>SD-014</t>
  </si>
  <si>
    <t>250 mm</t>
  </si>
  <si>
    <t>300 mm, PVC</t>
  </si>
  <si>
    <t>300 mm (PVC) Connecting Pipe</t>
  </si>
  <si>
    <t>Connecting to 450 mm Sewer</t>
  </si>
  <si>
    <t>GRAVITY SEWERS</t>
  </si>
  <si>
    <t>Land Drainage Sewers</t>
  </si>
  <si>
    <t>450 mm (Concrete)</t>
  </si>
  <si>
    <t>Trenched Installation, Class B Sand Bedding, Class 4 Backfill</t>
  </si>
  <si>
    <t>Plugging Existing Sewers and Sewer Services Smaller than 300 mm</t>
  </si>
  <si>
    <t>Sewer Inspection</t>
  </si>
  <si>
    <t>250 mm to 900 mm</t>
  </si>
  <si>
    <t>Removal of Concrete LDS Pipe</t>
  </si>
  <si>
    <t>lin. m</t>
  </si>
  <si>
    <t>Connecting to Existing Sewer</t>
  </si>
  <si>
    <t>B155rlA2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</si>
</sst>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&quot;A.&quot;0"/>
    <numFmt numFmtId="179" formatCode="0.0"/>
    <numFmt numFmtId="180" formatCode="&quot;B.&quot;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name val="Arial"/>
      <family val="2"/>
    </font>
    <font>
      <sz val="10"/>
      <name val="MS Sans Serif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11">
    <xf numFmtId="0" fontId="0" fillId="2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25" fillId="4" borderId="0" applyNumberFormat="0" applyBorder="0" applyAlignment="0" applyProtection="0"/>
    <xf numFmtId="0" fontId="9" fillId="0" borderId="0" applyFill="0">
      <alignment horizontal="right" vertical="top"/>
    </xf>
    <xf numFmtId="0" fontId="37" fillId="0" borderId="0" applyFill="0">
      <alignment horizontal="right" vertical="top"/>
    </xf>
    <xf numFmtId="0" fontId="10" fillId="0" borderId="1" applyFill="0">
      <alignment horizontal="right" vertical="top"/>
    </xf>
    <xf numFmtId="0" fontId="38" fillId="0" borderId="1" applyFill="0">
      <alignment horizontal="right" vertical="top"/>
    </xf>
    <xf numFmtId="0" fontId="38" fillId="0" borderId="1" applyFill="0">
      <alignment horizontal="right" vertical="top"/>
    </xf>
    <xf numFmtId="169" fontId="10" fillId="0" borderId="2" applyFill="0">
      <alignment horizontal="right" vertical="top"/>
    </xf>
    <xf numFmtId="169" fontId="38" fillId="0" borderId="2" applyFill="0">
      <alignment horizontal="right" vertical="top"/>
    </xf>
    <xf numFmtId="0" fontId="10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11" fillId="0" borderId="3" applyFill="0">
      <alignment horizontal="center" vertical="center" wrapText="1"/>
    </xf>
    <xf numFmtId="0" fontId="39" fillId="0" borderId="3" applyFill="0">
      <alignment horizontal="center" vertical="center" wrapText="1"/>
    </xf>
    <xf numFmtId="0" fontId="10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164" fontId="13" fillId="0" borderId="4" applyFill="0">
      <alignment horizontal="centerContinuous" wrapText="1"/>
    </xf>
    <xf numFmtId="164" fontId="41" fillId="0" borderId="4" applyFill="0">
      <alignment horizontal="centerContinuous" wrapText="1"/>
    </xf>
    <xf numFmtId="164" fontId="10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0" fontId="10" fillId="0" borderId="1" applyFill="0">
      <alignment horizontal="center" wrapText="1"/>
    </xf>
    <xf numFmtId="0" fontId="38" fillId="0" borderId="1" applyFill="0">
      <alignment horizontal="center" wrapText="1"/>
    </xf>
    <xf numFmtId="0" fontId="38" fillId="0" borderId="1" applyFill="0">
      <alignment horizontal="center" wrapText="1"/>
    </xf>
    <xf numFmtId="174" fontId="10" fillId="0" borderId="1" applyFill="0"/>
    <xf numFmtId="174" fontId="38" fillId="0" borderId="1" applyFill="0"/>
    <xf numFmtId="174" fontId="38" fillId="0" borderId="1" applyFill="0"/>
    <xf numFmtId="170" fontId="10" fillId="0" borderId="1" applyFill="0">
      <alignment horizontal="right"/>
      <protection locked="0"/>
    </xf>
    <xf numFmtId="170" fontId="38" fillId="0" borderId="1" applyFill="0">
      <alignment horizontal="right"/>
      <protection locked="0"/>
    </xf>
    <xf numFmtId="170" fontId="38" fillId="0" borderId="1" applyFill="0">
      <alignment horizontal="right"/>
      <protection locked="0"/>
    </xf>
    <xf numFmtId="168" fontId="10" fillId="0" borderId="1" applyFill="0">
      <alignment horizontal="right"/>
      <protection locked="0"/>
    </xf>
    <xf numFmtId="168" fontId="38" fillId="0" borderId="1" applyFill="0">
      <alignment horizontal="right"/>
      <protection locked="0"/>
    </xf>
    <xf numFmtId="168" fontId="38" fillId="0" borderId="1" applyFill="0">
      <alignment horizontal="right"/>
      <protection locked="0"/>
    </xf>
    <xf numFmtId="168" fontId="10" fillId="0" borderId="1" applyFill="0"/>
    <xf numFmtId="168" fontId="38" fillId="0" borderId="1" applyFill="0"/>
    <xf numFmtId="168" fontId="38" fillId="0" borderId="1" applyFill="0"/>
    <xf numFmtId="168" fontId="10" fillId="0" borderId="3" applyFill="0">
      <alignment horizontal="right"/>
    </xf>
    <xf numFmtId="168" fontId="38" fillId="0" borderId="3" applyFill="0">
      <alignment horizontal="right"/>
    </xf>
    <xf numFmtId="0" fontId="29" fillId="21" borderId="5" applyNumberFormat="0" applyAlignment="0" applyProtection="0"/>
    <xf numFmtId="0" fontId="31" fillId="22" borderId="6" applyNumberFormat="0" applyAlignment="0" applyProtection="0"/>
    <xf numFmtId="0" fontId="14" fillId="0" borderId="1" applyFill="0">
      <alignment horizontal="left" vertical="top"/>
    </xf>
    <xf numFmtId="0" fontId="42" fillId="0" borderId="1" applyFill="0">
      <alignment horizontal="left" vertical="top"/>
    </xf>
    <xf numFmtId="0" fontId="42" fillId="0" borderId="1" applyFill="0">
      <alignment horizontal="left" vertical="top"/>
    </xf>
    <xf numFmtId="0" fontId="3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8" borderId="5" applyNumberFormat="0" applyAlignment="0" applyProtection="0"/>
    <xf numFmtId="0" fontId="30" fillId="0" borderId="10" applyNumberFormat="0" applyFill="0" applyAlignment="0" applyProtection="0"/>
    <xf numFmtId="0" fontId="26" fillId="23" borderId="0" applyNumberFormat="0" applyBorder="0" applyAlignment="0" applyProtection="0"/>
    <xf numFmtId="0" fontId="8" fillId="0" borderId="0"/>
    <xf numFmtId="0" fontId="7" fillId="2" borderId="0"/>
    <xf numFmtId="0" fontId="8" fillId="0" borderId="0"/>
    <xf numFmtId="0" fontId="48" fillId="0" borderId="0"/>
    <xf numFmtId="0" fontId="7" fillId="24" borderId="11" applyNumberFormat="0" applyFont="0" applyAlignment="0" applyProtection="0"/>
    <xf numFmtId="176" fontId="11" fillId="0" borderId="3" applyNumberFormat="0" applyFont="0" applyFill="0" applyBorder="0" applyAlignment="0" applyProtection="0">
      <alignment horizontal="center" vertical="top" wrapText="1"/>
    </xf>
    <xf numFmtId="176" fontId="39" fillId="0" borderId="3" applyNumberFormat="0" applyFont="0" applyFill="0" applyBorder="0" applyAlignment="0" applyProtection="0">
      <alignment horizontal="center" vertical="top" wrapText="1"/>
    </xf>
    <xf numFmtId="0" fontId="28" fillId="21" borderId="12" applyNumberFormat="0" applyAlignment="0" applyProtection="0"/>
    <xf numFmtId="0" fontId="15" fillId="0" borderId="0">
      <alignment horizontal="right"/>
    </xf>
    <xf numFmtId="0" fontId="43" fillId="0" borderId="0">
      <alignment horizontal="right"/>
    </xf>
    <xf numFmtId="0" fontId="20" fillId="0" borderId="0" applyNumberFormat="0" applyFill="0" applyBorder="0" applyAlignment="0" applyProtection="0"/>
    <xf numFmtId="0" fontId="10" fillId="0" borderId="0" applyFill="0">
      <alignment horizontal="left"/>
    </xf>
    <xf numFmtId="0" fontId="38" fillId="0" borderId="0" applyFill="0">
      <alignment horizontal="left"/>
    </xf>
    <xf numFmtId="0" fontId="16" fillId="0" borderId="0" applyFill="0">
      <alignment horizontal="centerContinuous" vertical="center"/>
    </xf>
    <xf numFmtId="0" fontId="44" fillId="0" borderId="0" applyFill="0">
      <alignment horizontal="centerContinuous" vertical="center"/>
    </xf>
    <xf numFmtId="173" fontId="17" fillId="0" borderId="0" applyFill="0">
      <alignment horizontal="centerContinuous" vertical="center"/>
    </xf>
    <xf numFmtId="173" fontId="45" fillId="0" borderId="0" applyFill="0">
      <alignment horizontal="centerContinuous" vertical="center"/>
    </xf>
    <xf numFmtId="175" fontId="17" fillId="0" borderId="0" applyFill="0">
      <alignment horizontal="centerContinuous" vertical="center"/>
    </xf>
    <xf numFmtId="175" fontId="45" fillId="0" borderId="0" applyFill="0">
      <alignment horizontal="centerContinuous" vertical="center"/>
    </xf>
    <xf numFmtId="0" fontId="10" fillId="0" borderId="3">
      <alignment horizontal="centerContinuous" wrapText="1"/>
    </xf>
    <xf numFmtId="0" fontId="38" fillId="0" borderId="3">
      <alignment horizontal="centerContinuous" wrapText="1"/>
    </xf>
    <xf numFmtId="171" fontId="18" fillId="0" borderId="0" applyFill="0">
      <alignment horizontal="left"/>
    </xf>
    <xf numFmtId="171" fontId="46" fillId="0" borderId="0" applyFill="0">
      <alignment horizontal="left"/>
    </xf>
    <xf numFmtId="172" fontId="19" fillId="0" borderId="0" applyFill="0">
      <alignment horizontal="right"/>
    </xf>
    <xf numFmtId="172" fontId="47" fillId="0" borderId="0" applyFill="0">
      <alignment horizontal="right"/>
    </xf>
    <xf numFmtId="0" fontId="10" fillId="0" borderId="13" applyFill="0"/>
    <xf numFmtId="0" fontId="38" fillId="0" borderId="13" applyFill="0"/>
    <xf numFmtId="0" fontId="34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7" fillId="2" borderId="0"/>
    <xf numFmtId="0" fontId="54" fillId="0" borderId="0"/>
  </cellStyleXfs>
  <cellXfs count="209">
    <xf numFmtId="0" fontId="0" fillId="2" borderId="0" xfId="0" applyNumberFormat="1"/>
    <xf numFmtId="165" fontId="7" fillId="0" borderId="1" xfId="81" applyNumberFormat="1" applyFont="1" applyFill="1" applyBorder="1" applyAlignment="1" applyProtection="1">
      <alignment horizontal="left" vertical="top" wrapText="1"/>
    </xf>
    <xf numFmtId="164" fontId="7" fillId="0" borderId="1" xfId="81" applyNumberFormat="1" applyFont="1" applyFill="1" applyBorder="1" applyAlignment="1" applyProtection="1">
      <alignment horizontal="left" vertical="top" wrapText="1"/>
    </xf>
    <xf numFmtId="0" fontId="7" fillId="0" borderId="1" xfId="81" applyNumberFormat="1" applyFont="1" applyFill="1" applyBorder="1" applyAlignment="1" applyProtection="1">
      <alignment horizontal="center" vertical="top" wrapText="1"/>
    </xf>
    <xf numFmtId="166" fontId="49" fillId="0" borderId="1" xfId="81" applyNumberFormat="1" applyFont="1" applyFill="1" applyBorder="1" applyAlignment="1" applyProtection="1">
      <alignment vertical="top"/>
    </xf>
    <xf numFmtId="1" fontId="49" fillId="0" borderId="1" xfId="81" applyNumberFormat="1" applyFont="1" applyFill="1" applyBorder="1" applyAlignment="1" applyProtection="1">
      <alignment horizontal="right" vertical="top" wrapText="1"/>
    </xf>
    <xf numFmtId="164" fontId="7" fillId="0" borderId="1" xfId="80" applyNumberFormat="1" applyFont="1" applyFill="1" applyBorder="1" applyAlignment="1" applyProtection="1">
      <alignment horizontal="center" vertical="top" wrapText="1"/>
    </xf>
    <xf numFmtId="164" fontId="49" fillId="0" borderId="1" xfId="80" applyNumberFormat="1" applyFont="1" applyFill="1" applyBorder="1" applyAlignment="1" applyProtection="1">
      <alignment horizontal="left" vertical="top" wrapText="1"/>
    </xf>
    <xf numFmtId="164" fontId="49" fillId="0" borderId="1" xfId="80" applyNumberFormat="1" applyFont="1" applyFill="1" applyBorder="1" applyAlignment="1" applyProtection="1">
      <alignment horizontal="center" vertical="top" wrapText="1"/>
    </xf>
    <xf numFmtId="164" fontId="49" fillId="0" borderId="2" xfId="80" applyNumberFormat="1" applyFont="1" applyFill="1" applyBorder="1" applyAlignment="1" applyProtection="1">
      <alignment horizontal="left" vertical="top" wrapText="1"/>
    </xf>
    <xf numFmtId="164" fontId="49" fillId="0" borderId="2" xfId="80" applyNumberFormat="1" applyFont="1" applyFill="1" applyBorder="1" applyAlignment="1" applyProtection="1">
      <alignment horizontal="center" vertical="top" wrapText="1"/>
    </xf>
    <xf numFmtId="4" fontId="49" fillId="0" borderId="1" xfId="80" applyNumberFormat="1" applyFont="1" applyFill="1" applyBorder="1" applyAlignment="1" applyProtection="1">
      <alignment horizontal="center" vertical="top" wrapText="1"/>
    </xf>
    <xf numFmtId="0" fontId="49" fillId="0" borderId="1" xfId="80" applyNumberFormat="1" applyFont="1" applyFill="1" applyBorder="1" applyAlignment="1" applyProtection="1">
      <alignment horizontal="center" vertical="top" wrapText="1"/>
    </xf>
    <xf numFmtId="1" fontId="49" fillId="0" borderId="1" xfId="80" applyNumberFormat="1" applyFont="1" applyFill="1" applyBorder="1" applyAlignment="1" applyProtection="1">
      <alignment horizontal="right" vertical="top" wrapText="1"/>
    </xf>
    <xf numFmtId="166" fontId="49" fillId="0" borderId="1" xfId="80" applyNumberFormat="1" applyFont="1" applyFill="1" applyBorder="1" applyAlignment="1" applyProtection="1">
      <alignment vertical="top"/>
      <protection locked="0"/>
    </xf>
    <xf numFmtId="166" fontId="49" fillId="0" borderId="1" xfId="80" applyNumberFormat="1" applyFont="1" applyFill="1" applyBorder="1" applyAlignment="1" applyProtection="1">
      <alignment vertical="top"/>
    </xf>
    <xf numFmtId="7" fontId="7" fillId="0" borderId="20" xfId="81" applyNumberFormat="1" applyFill="1" applyBorder="1" applyAlignment="1">
      <alignment horizontal="right" vertical="center"/>
    </xf>
    <xf numFmtId="0" fontId="2" fillId="0" borderId="50" xfId="81" applyNumberFormat="1" applyFont="1" applyFill="1" applyBorder="1" applyAlignment="1">
      <alignment horizontal="center" vertical="center"/>
    </xf>
    <xf numFmtId="7" fontId="7" fillId="0" borderId="51" xfId="81" applyNumberFormat="1" applyFill="1" applyBorder="1" applyAlignment="1">
      <alignment horizontal="right" vertical="center"/>
    </xf>
    <xf numFmtId="0" fontId="7" fillId="0" borderId="0" xfId="81" applyNumberFormat="1" applyFill="1" applyAlignment="1">
      <alignment vertical="center"/>
    </xf>
    <xf numFmtId="4" fontId="7" fillId="0" borderId="34" xfId="81" applyNumberFormat="1" applyFont="1" applyFill="1" applyBorder="1" applyAlignment="1" applyProtection="1">
      <alignment horizontal="center" vertical="top" wrapText="1"/>
    </xf>
    <xf numFmtId="166" fontId="49" fillId="0" borderId="1" xfId="81" applyNumberFormat="1" applyFont="1" applyFill="1" applyBorder="1" applyAlignment="1" applyProtection="1">
      <alignment vertical="top"/>
      <protection locked="0"/>
    </xf>
    <xf numFmtId="0" fontId="7" fillId="0" borderId="0" xfId="81" applyNumberFormat="1" applyFill="1"/>
    <xf numFmtId="7" fontId="7" fillId="0" borderId="40" xfId="81" applyNumberFormat="1" applyFill="1" applyBorder="1" applyAlignment="1">
      <alignment horizontal="right" vertical="center"/>
    </xf>
    <xf numFmtId="0" fontId="2" fillId="0" borderId="52" xfId="81" applyNumberFormat="1" applyFont="1" applyFill="1" applyBorder="1" applyAlignment="1">
      <alignment horizontal="center" vertical="center"/>
    </xf>
    <xf numFmtId="7" fontId="7" fillId="0" borderId="53" xfId="81" applyNumberFormat="1" applyFill="1" applyBorder="1" applyAlignment="1">
      <alignment horizontal="right" vertical="center"/>
    </xf>
    <xf numFmtId="7" fontId="5" fillId="0" borderId="0" xfId="109" applyNumberFormat="1" applyFont="1" applyFill="1" applyAlignment="1">
      <alignment horizontal="centerContinuous" vertical="center"/>
    </xf>
    <xf numFmtId="1" fontId="4" fillId="0" borderId="0" xfId="109" applyNumberFormat="1" applyFont="1" applyFill="1" applyAlignment="1">
      <alignment horizontal="centerContinuous" vertical="top"/>
    </xf>
    <xf numFmtId="0" fontId="4" fillId="0" borderId="0" xfId="109" applyNumberFormat="1" applyFont="1" applyFill="1" applyAlignment="1">
      <alignment horizontal="centerContinuous" vertical="center"/>
    </xf>
    <xf numFmtId="0" fontId="7" fillId="0" borderId="0" xfId="109" applyNumberFormat="1" applyFill="1"/>
    <xf numFmtId="7" fontId="1" fillId="0" borderId="0" xfId="109" applyNumberFormat="1" applyFont="1" applyFill="1" applyAlignment="1">
      <alignment horizontal="centerContinuous" vertical="center"/>
    </xf>
    <xf numFmtId="1" fontId="7" fillId="0" borderId="0" xfId="109" applyNumberFormat="1" applyFont="1" applyFill="1" applyAlignment="1">
      <alignment horizontal="centerContinuous" vertical="top"/>
    </xf>
    <xf numFmtId="0" fontId="7" fillId="0" borderId="0" xfId="109" applyNumberFormat="1" applyFill="1" applyAlignment="1">
      <alignment horizontal="centerContinuous" vertical="center"/>
    </xf>
    <xf numFmtId="7" fontId="7" fillId="0" borderId="0" xfId="109" applyNumberFormat="1" applyFill="1" applyAlignment="1">
      <alignment horizontal="right"/>
    </xf>
    <xf numFmtId="0" fontId="7" fillId="0" borderId="0" xfId="109" applyNumberFormat="1" applyFill="1" applyAlignment="1">
      <alignment horizontal="centerContinuous" vertical="top"/>
    </xf>
    <xf numFmtId="0" fontId="7" fillId="0" borderId="0" xfId="109" applyNumberFormat="1" applyFill="1" applyAlignment="1">
      <alignment horizontal="centerContinuous"/>
    </xf>
    <xf numFmtId="7" fontId="7" fillId="0" borderId="0" xfId="109" applyNumberFormat="1" applyFill="1" applyAlignment="1">
      <alignment horizontal="centerContinuous" vertical="center"/>
    </xf>
    <xf numFmtId="2" fontId="7" fillId="0" borderId="0" xfId="109" applyNumberFormat="1" applyFill="1" applyAlignment="1">
      <alignment horizontal="centerContinuous"/>
    </xf>
    <xf numFmtId="7" fontId="7" fillId="0" borderId="16" xfId="109" applyNumberFormat="1" applyFill="1" applyBorder="1" applyAlignment="1">
      <alignment horizontal="center"/>
    </xf>
    <xf numFmtId="0" fontId="7" fillId="0" borderId="16" xfId="109" applyNumberFormat="1" applyFill="1" applyBorder="1" applyAlignment="1">
      <alignment horizontal="center" vertical="top"/>
    </xf>
    <xf numFmtId="0" fontId="7" fillId="0" borderId="17" xfId="109" applyNumberFormat="1" applyFill="1" applyBorder="1" applyAlignment="1">
      <alignment horizontal="center"/>
    </xf>
    <xf numFmtId="0" fontId="7" fillId="0" borderId="16" xfId="109" applyNumberFormat="1" applyFill="1" applyBorder="1" applyAlignment="1">
      <alignment horizontal="center"/>
    </xf>
    <xf numFmtId="0" fontId="7" fillId="0" borderId="18" xfId="109" applyNumberFormat="1" applyFill="1" applyBorder="1" applyAlignment="1">
      <alignment horizontal="center"/>
    </xf>
    <xf numFmtId="7" fontId="7" fillId="0" borderId="18" xfId="109" applyNumberFormat="1" applyFill="1" applyBorder="1" applyAlignment="1">
      <alignment horizontal="right"/>
    </xf>
    <xf numFmtId="7" fontId="7" fillId="0" borderId="23" xfId="109" applyNumberFormat="1" applyFill="1" applyBorder="1" applyAlignment="1">
      <alignment horizontal="right"/>
    </xf>
    <xf numFmtId="0" fontId="7" fillId="0" borderId="24" xfId="109" applyNumberFormat="1" applyFill="1" applyBorder="1" applyAlignment="1">
      <alignment vertical="top"/>
    </xf>
    <xf numFmtId="0" fontId="7" fillId="0" borderId="26" xfId="109" applyNumberFormat="1" applyFill="1" applyBorder="1"/>
    <xf numFmtId="0" fontId="7" fillId="0" borderId="24" xfId="109" applyNumberFormat="1" applyFill="1" applyBorder="1" applyAlignment="1">
      <alignment horizontal="center"/>
    </xf>
    <xf numFmtId="0" fontId="7" fillId="0" borderId="27" xfId="109" applyNumberFormat="1" applyFill="1" applyBorder="1"/>
    <xf numFmtId="0" fontId="7" fillId="0" borderId="27" xfId="109" applyNumberFormat="1" applyFill="1" applyBorder="1" applyAlignment="1">
      <alignment horizontal="center"/>
    </xf>
    <xf numFmtId="7" fontId="7" fillId="0" borderId="27" xfId="109" applyNumberFormat="1" applyFill="1" applyBorder="1" applyAlignment="1">
      <alignment horizontal="right"/>
    </xf>
    <xf numFmtId="0" fontId="7" fillId="0" borderId="27" xfId="109" applyNumberFormat="1" applyFill="1" applyBorder="1" applyAlignment="1">
      <alignment horizontal="right"/>
    </xf>
    <xf numFmtId="7" fontId="7" fillId="0" borderId="20" xfId="109" applyNumberFormat="1" applyFill="1" applyBorder="1" applyAlignment="1">
      <alignment horizontal="right" vertical="center"/>
    </xf>
    <xf numFmtId="0" fontId="2" fillId="0" borderId="19" xfId="109" applyNumberFormat="1" applyFont="1" applyFill="1" applyBorder="1" applyAlignment="1">
      <alignment horizontal="center" vertical="center"/>
    </xf>
    <xf numFmtId="7" fontId="7" fillId="0" borderId="31" xfId="109" applyNumberFormat="1" applyFill="1" applyBorder="1" applyAlignment="1">
      <alignment horizontal="right" vertical="center"/>
    </xf>
    <xf numFmtId="7" fontId="7" fillId="0" borderId="28" xfId="109" applyNumberFormat="1" applyFill="1" applyBorder="1" applyAlignment="1">
      <alignment horizontal="right" vertical="center"/>
    </xf>
    <xf numFmtId="0" fontId="7" fillId="0" borderId="0" xfId="109" applyNumberFormat="1" applyFill="1" applyAlignment="1">
      <alignment vertical="center"/>
    </xf>
    <xf numFmtId="7" fontId="7" fillId="0" borderId="20" xfId="109" applyNumberFormat="1" applyFill="1" applyBorder="1" applyAlignment="1">
      <alignment horizontal="right"/>
    </xf>
    <xf numFmtId="0" fontId="2" fillId="0" borderId="19" xfId="109" applyNumberFormat="1" applyFont="1" applyFill="1" applyBorder="1" applyAlignment="1">
      <alignment vertical="top"/>
    </xf>
    <xf numFmtId="164" fontId="2" fillId="0" borderId="19" xfId="109" applyNumberFormat="1" applyFont="1" applyFill="1" applyBorder="1" applyAlignment="1" applyProtection="1">
      <alignment horizontal="left" vertical="center"/>
    </xf>
    <xf numFmtId="1" fontId="7" fillId="0" borderId="20" xfId="109" applyNumberFormat="1" applyFill="1" applyBorder="1" applyAlignment="1">
      <alignment horizontal="center" vertical="top"/>
    </xf>
    <xf numFmtId="0" fontId="7" fillId="0" borderId="20" xfId="109" applyNumberFormat="1" applyFill="1" applyBorder="1" applyAlignment="1">
      <alignment horizontal="center" vertical="top"/>
    </xf>
    <xf numFmtId="1" fontId="49" fillId="0" borderId="1" xfId="109" applyNumberFormat="1" applyFont="1" applyFill="1" applyBorder="1" applyAlignment="1" applyProtection="1">
      <alignment horizontal="right" vertical="top"/>
    </xf>
    <xf numFmtId="0" fontId="49" fillId="0" borderId="1" xfId="109" applyNumberFormat="1" applyFont="1" applyFill="1" applyBorder="1" applyAlignment="1" applyProtection="1">
      <alignment vertical="center"/>
    </xf>
    <xf numFmtId="7" fontId="7" fillId="0" borderId="19" xfId="109" applyNumberFormat="1" applyFill="1" applyBorder="1" applyAlignment="1">
      <alignment horizontal="right"/>
    </xf>
    <xf numFmtId="4" fontId="49" fillId="0" borderId="1" xfId="109" applyNumberFormat="1" applyFont="1" applyFill="1" applyBorder="1" applyAlignment="1" applyProtection="1">
      <alignment horizontal="center" vertical="top" wrapText="1"/>
    </xf>
    <xf numFmtId="178" fontId="49" fillId="0" borderId="1" xfId="109" applyNumberFormat="1" applyFont="1" applyFill="1" applyBorder="1" applyAlignment="1" applyProtection="1">
      <alignment horizontal="left" vertical="top" wrapText="1"/>
    </xf>
    <xf numFmtId="164" fontId="49" fillId="0" borderId="1" xfId="109" applyNumberFormat="1" applyFont="1" applyFill="1" applyBorder="1" applyAlignment="1" applyProtection="1">
      <alignment horizontal="left" vertical="top" wrapText="1"/>
    </xf>
    <xf numFmtId="164" fontId="49" fillId="0" borderId="1" xfId="109" applyNumberFormat="1" applyFont="1" applyFill="1" applyBorder="1" applyAlignment="1" applyProtection="1">
      <alignment horizontal="center" vertical="top" wrapText="1"/>
    </xf>
    <xf numFmtId="0" fontId="49" fillId="0" borderId="1" xfId="109" applyNumberFormat="1" applyFont="1" applyFill="1" applyBorder="1" applyAlignment="1" applyProtection="1">
      <alignment horizontal="center" vertical="top" wrapText="1"/>
    </xf>
    <xf numFmtId="166" fontId="49" fillId="0" borderId="1" xfId="109" applyNumberFormat="1" applyFont="1" applyFill="1" applyBorder="1" applyAlignment="1" applyProtection="1">
      <alignment vertical="top"/>
      <protection locked="0"/>
    </xf>
    <xf numFmtId="166" fontId="49" fillId="0" borderId="1" xfId="109" applyNumberFormat="1" applyFont="1" applyFill="1" applyBorder="1" applyAlignment="1" applyProtection="1">
      <alignment vertical="top"/>
    </xf>
    <xf numFmtId="0" fontId="51" fillId="0" borderId="0" xfId="109" applyFont="1" applyFill="1"/>
    <xf numFmtId="167" fontId="49" fillId="0" borderId="1" xfId="109" applyNumberFormat="1" applyFont="1" applyFill="1" applyBorder="1" applyAlignment="1" applyProtection="1">
      <alignment horizontal="center" vertical="top"/>
    </xf>
    <xf numFmtId="165" fontId="49" fillId="0" borderId="1" xfId="109" applyNumberFormat="1" applyFont="1" applyFill="1" applyBorder="1" applyAlignment="1" applyProtection="1">
      <alignment horizontal="center" vertical="top" wrapText="1"/>
    </xf>
    <xf numFmtId="164" fontId="2" fillId="0" borderId="19" xfId="109" applyNumberFormat="1" applyFont="1" applyFill="1" applyBorder="1" applyAlignment="1" applyProtection="1">
      <alignment horizontal="left" vertical="center" wrapText="1"/>
    </xf>
    <xf numFmtId="1" fontId="7" fillId="0" borderId="20" xfId="109" applyNumberFormat="1" applyFill="1" applyBorder="1" applyAlignment="1">
      <alignment vertical="top"/>
    </xf>
    <xf numFmtId="4" fontId="49" fillId="0" borderId="1" xfId="109" applyNumberFormat="1" applyFont="1" applyFill="1" applyBorder="1" applyAlignment="1" applyProtection="1">
      <alignment horizontal="center" vertical="top"/>
    </xf>
    <xf numFmtId="0" fontId="51" fillId="0" borderId="0" xfId="109" applyFont="1" applyFill="1" applyAlignment="1"/>
    <xf numFmtId="0" fontId="49" fillId="0" borderId="0" xfId="109" applyFont="1" applyFill="1" applyBorder="1" applyAlignment="1" applyProtection="1">
      <alignment vertical="top" wrapText="1"/>
    </xf>
    <xf numFmtId="0" fontId="50" fillId="0" borderId="0" xfId="109" applyFont="1" applyFill="1" applyAlignment="1"/>
    <xf numFmtId="177" fontId="49" fillId="0" borderId="1" xfId="109" applyNumberFormat="1" applyFont="1" applyFill="1" applyBorder="1" applyAlignment="1" applyProtection="1">
      <alignment horizontal="center" vertical="top"/>
    </xf>
    <xf numFmtId="177" fontId="49" fillId="0" borderId="1" xfId="109" applyNumberFormat="1" applyFont="1" applyFill="1" applyBorder="1" applyAlignment="1" applyProtection="1">
      <alignment horizontal="center" vertical="top" wrapText="1"/>
    </xf>
    <xf numFmtId="177" fontId="49" fillId="0" borderId="1" xfId="109" applyNumberFormat="1" applyFont="1" applyFill="1" applyBorder="1" applyAlignment="1" applyProtection="1">
      <alignment horizontal="left" vertical="top" wrapText="1"/>
    </xf>
    <xf numFmtId="165" fontId="49" fillId="0" borderId="2" xfId="109" applyNumberFormat="1" applyFont="1" applyFill="1" applyBorder="1" applyAlignment="1" applyProtection="1">
      <alignment horizontal="center" vertical="top" wrapText="1"/>
    </xf>
    <xf numFmtId="164" fontId="49" fillId="0" borderId="2" xfId="109" applyNumberFormat="1" applyFont="1" applyFill="1" applyBorder="1" applyAlignment="1" applyProtection="1">
      <alignment horizontal="left" vertical="top" wrapText="1"/>
    </xf>
    <xf numFmtId="164" fontId="49" fillId="0" borderId="2" xfId="109" applyNumberFormat="1" applyFont="1" applyFill="1" applyBorder="1" applyAlignment="1" applyProtection="1">
      <alignment horizontal="center" vertical="top" wrapText="1"/>
    </xf>
    <xf numFmtId="0" fontId="49" fillId="0" borderId="2" xfId="109" applyNumberFormat="1" applyFont="1" applyFill="1" applyBorder="1" applyAlignment="1" applyProtection="1">
      <alignment horizontal="center" vertical="top" wrapText="1"/>
    </xf>
    <xf numFmtId="1" fontId="49" fillId="0" borderId="2" xfId="109" applyNumberFormat="1" applyFont="1" applyFill="1" applyBorder="1" applyAlignment="1" applyProtection="1">
      <alignment horizontal="right" vertical="top"/>
    </xf>
    <xf numFmtId="166" fontId="49" fillId="0" borderId="2" xfId="109" applyNumberFormat="1" applyFont="1" applyFill="1" applyBorder="1" applyAlignment="1" applyProtection="1">
      <alignment vertical="top"/>
      <protection locked="0"/>
    </xf>
    <xf numFmtId="166" fontId="49" fillId="0" borderId="2" xfId="109" applyNumberFormat="1" applyFont="1" applyFill="1" applyBorder="1" applyAlignment="1" applyProtection="1">
      <alignment vertical="top"/>
    </xf>
    <xf numFmtId="165" fontId="49" fillId="0" borderId="1" xfId="109" applyNumberFormat="1" applyFont="1" applyFill="1" applyBorder="1" applyAlignment="1" applyProtection="1">
      <alignment horizontal="right" vertical="top" wrapText="1"/>
    </xf>
    <xf numFmtId="0" fontId="52" fillId="0" borderId="0" xfId="109" applyFont="1" applyFill="1" applyAlignment="1"/>
    <xf numFmtId="0" fontId="51" fillId="0" borderId="0" xfId="109" applyFont="1" applyFill="1" applyBorder="1" applyAlignment="1" applyProtection="1"/>
    <xf numFmtId="1" fontId="49" fillId="0" borderId="1" xfId="109" applyNumberFormat="1" applyFont="1" applyFill="1" applyBorder="1" applyAlignment="1" applyProtection="1">
      <alignment horizontal="right" vertical="top" wrapText="1"/>
    </xf>
    <xf numFmtId="0" fontId="7" fillId="0" borderId="19" xfId="109" applyNumberFormat="1" applyFill="1" applyBorder="1" applyAlignment="1">
      <alignment horizontal="center" vertical="top"/>
    </xf>
    <xf numFmtId="166" fontId="49" fillId="0" borderId="1" xfId="109" applyNumberFormat="1" applyFont="1" applyFill="1" applyBorder="1" applyAlignment="1" applyProtection="1">
      <alignment vertical="top" wrapText="1"/>
    </xf>
    <xf numFmtId="0" fontId="50" fillId="0" borderId="0" xfId="109" applyFont="1" applyFill="1"/>
    <xf numFmtId="0" fontId="7" fillId="0" borderId="20" xfId="109" applyNumberFormat="1" applyFill="1" applyBorder="1" applyAlignment="1">
      <alignment vertical="top"/>
    </xf>
    <xf numFmtId="178" fontId="49" fillId="0" borderId="2" xfId="109" applyNumberFormat="1" applyFont="1" applyFill="1" applyBorder="1" applyAlignment="1" applyProtection="1">
      <alignment horizontal="left" vertical="top" wrapText="1"/>
    </xf>
    <xf numFmtId="1" fontId="49" fillId="0" borderId="2" xfId="109" applyNumberFormat="1" applyFont="1" applyFill="1" applyBorder="1" applyAlignment="1" applyProtection="1">
      <alignment horizontal="right" vertical="top" wrapText="1"/>
    </xf>
    <xf numFmtId="179" fontId="49" fillId="0" borderId="1" xfId="109" applyNumberFormat="1" applyFont="1" applyFill="1" applyBorder="1" applyAlignment="1" applyProtection="1">
      <alignment horizontal="right" vertical="top" wrapText="1"/>
    </xf>
    <xf numFmtId="164" fontId="49" fillId="0" borderId="1" xfId="109" applyNumberFormat="1" applyFont="1" applyFill="1" applyBorder="1" applyAlignment="1" applyProtection="1">
      <alignment vertical="top" wrapText="1"/>
    </xf>
    <xf numFmtId="0" fontId="51" fillId="0" borderId="0" xfId="109" applyFont="1" applyFill="1" applyAlignment="1">
      <alignment vertical="top"/>
    </xf>
    <xf numFmtId="0" fontId="7" fillId="0" borderId="19" xfId="109" applyNumberFormat="1" applyFill="1" applyBorder="1" applyAlignment="1">
      <alignment vertical="top"/>
    </xf>
    <xf numFmtId="7" fontId="7" fillId="0" borderId="22" xfId="109" applyNumberFormat="1" applyFill="1" applyBorder="1" applyAlignment="1">
      <alignment horizontal="right"/>
    </xf>
    <xf numFmtId="0" fontId="2" fillId="0" borderId="22" xfId="109" applyNumberFormat="1" applyFont="1" applyFill="1" applyBorder="1" applyAlignment="1">
      <alignment horizontal="center" vertical="center"/>
    </xf>
    <xf numFmtId="0" fontId="7" fillId="0" borderId="22" xfId="109" applyNumberFormat="1" applyFill="1" applyBorder="1" applyAlignment="1">
      <alignment horizontal="right"/>
    </xf>
    <xf numFmtId="7" fontId="7" fillId="0" borderId="19" xfId="109" applyNumberFormat="1" applyFill="1" applyBorder="1" applyAlignment="1">
      <alignment horizontal="right" vertical="center"/>
    </xf>
    <xf numFmtId="7" fontId="7" fillId="0" borderId="20" xfId="109" applyNumberFormat="1" applyFont="1" applyFill="1" applyBorder="1" applyAlignment="1">
      <alignment horizontal="right"/>
    </xf>
    <xf numFmtId="1" fontId="7" fillId="0" borderId="20" xfId="109" applyNumberFormat="1" applyFont="1" applyFill="1" applyBorder="1" applyAlignment="1">
      <alignment horizontal="center" vertical="top"/>
    </xf>
    <xf numFmtId="0" fontId="7" fillId="0" borderId="20" xfId="109" applyNumberFormat="1" applyFont="1" applyFill="1" applyBorder="1" applyAlignment="1">
      <alignment horizontal="center" vertical="top"/>
    </xf>
    <xf numFmtId="7" fontId="7" fillId="0" borderId="19" xfId="109" applyNumberFormat="1" applyFont="1" applyFill="1" applyBorder="1" applyAlignment="1">
      <alignment horizontal="right"/>
    </xf>
    <xf numFmtId="0" fontId="7" fillId="0" borderId="0" xfId="109" applyNumberFormat="1" applyFont="1" applyFill="1"/>
    <xf numFmtId="180" fontId="49" fillId="0" borderId="1" xfId="109" applyNumberFormat="1" applyFont="1" applyFill="1" applyBorder="1" applyAlignment="1" applyProtection="1">
      <alignment horizontal="left" vertical="top" wrapText="1"/>
    </xf>
    <xf numFmtId="0" fontId="49" fillId="0" borderId="1" xfId="110" applyNumberFormat="1" applyFont="1" applyFill="1" applyBorder="1" applyAlignment="1" applyProtection="1">
      <alignment horizontal="center" vertical="top" wrapText="1"/>
    </xf>
    <xf numFmtId="1" fontId="49" fillId="0" borderId="1" xfId="110" applyNumberFormat="1" applyFont="1" applyFill="1" applyBorder="1" applyAlignment="1" applyProtection="1">
      <alignment horizontal="right" vertical="top"/>
    </xf>
    <xf numFmtId="0" fontId="49" fillId="0" borderId="1" xfId="110" applyNumberFormat="1" applyFont="1" applyFill="1" applyBorder="1" applyAlignment="1" applyProtection="1">
      <alignment vertical="center"/>
    </xf>
    <xf numFmtId="166" fontId="49" fillId="0" borderId="1" xfId="110" applyNumberFormat="1" applyFont="1" applyFill="1" applyBorder="1" applyAlignment="1" applyProtection="1">
      <alignment vertical="top"/>
    </xf>
    <xf numFmtId="164" fontId="49" fillId="0" borderId="35" xfId="109" applyNumberFormat="1" applyFont="1" applyFill="1" applyBorder="1" applyAlignment="1" applyProtection="1">
      <alignment horizontal="center" vertical="top" wrapText="1"/>
    </xf>
    <xf numFmtId="1" fontId="49" fillId="0" borderId="35" xfId="109" applyNumberFormat="1" applyFont="1" applyFill="1" applyBorder="1" applyAlignment="1" applyProtection="1">
      <alignment horizontal="right" vertical="top"/>
    </xf>
    <xf numFmtId="1" fontId="7" fillId="0" borderId="20" xfId="109" applyNumberFormat="1" applyFont="1" applyFill="1" applyBorder="1" applyAlignment="1">
      <alignment vertical="top"/>
    </xf>
    <xf numFmtId="0" fontId="7" fillId="0" borderId="19" xfId="109" applyNumberFormat="1" applyFont="1" applyFill="1" applyBorder="1" applyAlignment="1">
      <alignment horizontal="center" vertical="top"/>
    </xf>
    <xf numFmtId="0" fontId="7" fillId="0" borderId="20" xfId="109" applyNumberFormat="1" applyFont="1" applyFill="1" applyBorder="1" applyAlignment="1">
      <alignment vertical="top"/>
    </xf>
    <xf numFmtId="180" fontId="49" fillId="0" borderId="2" xfId="109" applyNumberFormat="1" applyFont="1" applyFill="1" applyBorder="1" applyAlignment="1" applyProtection="1">
      <alignment horizontal="left" vertical="top" wrapText="1"/>
    </xf>
    <xf numFmtId="0" fontId="7" fillId="0" borderId="19" xfId="109" applyNumberFormat="1" applyFont="1" applyFill="1" applyBorder="1" applyAlignment="1">
      <alignment vertical="top"/>
    </xf>
    <xf numFmtId="165" fontId="49" fillId="0" borderId="54" xfId="109" applyNumberFormat="1" applyFont="1" applyFill="1" applyBorder="1" applyAlignment="1" applyProtection="1">
      <alignment horizontal="center" vertical="top" wrapText="1"/>
    </xf>
    <xf numFmtId="164" fontId="49" fillId="0" borderId="54" xfId="109" applyNumberFormat="1" applyFont="1" applyFill="1" applyBorder="1" applyAlignment="1" applyProtection="1">
      <alignment horizontal="left" vertical="top" wrapText="1"/>
    </xf>
    <xf numFmtId="164" fontId="49" fillId="0" borderId="54" xfId="109" applyNumberFormat="1" applyFont="1" applyFill="1" applyBorder="1" applyAlignment="1" applyProtection="1">
      <alignment horizontal="center" vertical="top" wrapText="1"/>
    </xf>
    <xf numFmtId="0" fontId="49" fillId="0" borderId="54" xfId="109" applyNumberFormat="1" applyFont="1" applyFill="1" applyBorder="1" applyAlignment="1" applyProtection="1">
      <alignment horizontal="center" vertical="top" wrapText="1"/>
    </xf>
    <xf numFmtId="1" fontId="49" fillId="0" borderId="54" xfId="109" applyNumberFormat="1" applyFont="1" applyFill="1" applyBorder="1" applyAlignment="1" applyProtection="1">
      <alignment horizontal="right" vertical="top"/>
    </xf>
    <xf numFmtId="166" fontId="49" fillId="0" borderId="54" xfId="109" applyNumberFormat="1" applyFont="1" applyFill="1" applyBorder="1" applyAlignment="1" applyProtection="1">
      <alignment vertical="top"/>
      <protection locked="0"/>
    </xf>
    <xf numFmtId="166" fontId="49" fillId="0" borderId="54" xfId="109" applyNumberFormat="1" applyFont="1" applyFill="1" applyBorder="1" applyAlignment="1" applyProtection="1">
      <alignment vertical="top"/>
    </xf>
    <xf numFmtId="7" fontId="7" fillId="0" borderId="22" xfId="109" applyNumberFormat="1" applyFill="1" applyBorder="1" applyAlignment="1">
      <alignment horizontal="right" vertical="center"/>
    </xf>
    <xf numFmtId="0" fontId="7" fillId="0" borderId="22" xfId="109" applyNumberFormat="1" applyFill="1" applyBorder="1" applyAlignment="1">
      <alignment horizontal="right" vertical="center"/>
    </xf>
    <xf numFmtId="0" fontId="7" fillId="0" borderId="20" xfId="81" applyNumberFormat="1" applyFill="1" applyBorder="1" applyAlignment="1">
      <alignment horizontal="right" vertical="center"/>
    </xf>
    <xf numFmtId="0" fontId="7" fillId="0" borderId="22" xfId="81" applyNumberFormat="1" applyFill="1" applyBorder="1" applyAlignment="1">
      <alignment horizontal="right" vertical="center"/>
    </xf>
    <xf numFmtId="0" fontId="7" fillId="0" borderId="20" xfId="109" applyNumberFormat="1" applyFill="1" applyBorder="1" applyAlignment="1">
      <alignment horizontal="right"/>
    </xf>
    <xf numFmtId="0" fontId="7" fillId="0" borderId="21" xfId="109" applyNumberFormat="1" applyFill="1" applyBorder="1" applyAlignment="1">
      <alignment vertical="top"/>
    </xf>
    <xf numFmtId="0" fontId="4" fillId="0" borderId="15" xfId="109" applyNumberFormat="1" applyFont="1" applyFill="1" applyBorder="1"/>
    <xf numFmtId="0" fontId="7" fillId="0" borderId="15" xfId="109" applyNumberFormat="1" applyFill="1" applyBorder="1" applyAlignment="1">
      <alignment horizontal="center"/>
    </xf>
    <xf numFmtId="0" fontId="7" fillId="0" borderId="15" xfId="109" applyNumberFormat="1" applyFill="1" applyBorder="1"/>
    <xf numFmtId="166" fontId="7" fillId="0" borderId="32" xfId="109" applyNumberFormat="1" applyFill="1" applyBorder="1" applyAlignment="1">
      <alignment horizontal="right"/>
    </xf>
    <xf numFmtId="7" fontId="7" fillId="0" borderId="25" xfId="109" applyNumberFormat="1" applyFill="1" applyBorder="1" applyAlignment="1">
      <alignment horizontal="right"/>
    </xf>
    <xf numFmtId="0" fontId="7" fillId="0" borderId="25" xfId="109" applyNumberFormat="1" applyFill="1" applyBorder="1" applyAlignment="1">
      <alignment horizontal="right"/>
    </xf>
    <xf numFmtId="0" fontId="7" fillId="0" borderId="0" xfId="109" applyNumberFormat="1" applyFill="1" applyAlignment="1"/>
    <xf numFmtId="7" fontId="7" fillId="0" borderId="30" xfId="109" applyNumberFormat="1" applyFill="1" applyBorder="1" applyAlignment="1">
      <alignment horizontal="right"/>
    </xf>
    <xf numFmtId="0" fontId="7" fillId="0" borderId="29" xfId="109" applyNumberFormat="1" applyFill="1" applyBorder="1" applyAlignment="1">
      <alignment vertical="top"/>
    </xf>
    <xf numFmtId="0" fontId="7" fillId="0" borderId="13" xfId="109" applyNumberFormat="1" applyFill="1" applyBorder="1"/>
    <xf numFmtId="0" fontId="7" fillId="0" borderId="13" xfId="109" applyNumberFormat="1" applyFill="1" applyBorder="1" applyAlignment="1">
      <alignment horizontal="center"/>
    </xf>
    <xf numFmtId="7" fontId="7" fillId="0" borderId="13" xfId="109" applyNumberFormat="1" applyFill="1" applyBorder="1" applyAlignment="1">
      <alignment horizontal="right"/>
    </xf>
    <xf numFmtId="0" fontId="7" fillId="0" borderId="33" xfId="109" applyNumberFormat="1" applyFill="1" applyBorder="1" applyAlignment="1">
      <alignment horizontal="right"/>
    </xf>
    <xf numFmtId="0" fontId="7" fillId="0" borderId="0" xfId="109" applyNumberFormat="1" applyFill="1" applyAlignment="1">
      <alignment horizontal="right"/>
    </xf>
    <xf numFmtId="0" fontId="7" fillId="0" borderId="0" xfId="109" applyNumberFormat="1" applyFill="1" applyAlignment="1">
      <alignment vertical="top"/>
    </xf>
    <xf numFmtId="0" fontId="7" fillId="0" borderId="0" xfId="109" applyNumberFormat="1" applyFill="1" applyAlignment="1">
      <alignment horizontal="center"/>
    </xf>
    <xf numFmtId="0" fontId="7" fillId="0" borderId="24" xfId="109" applyNumberFormat="1" applyFill="1" applyBorder="1" applyAlignment="1">
      <alignment horizontal="right"/>
    </xf>
    <xf numFmtId="0" fontId="7" fillId="0" borderId="36" xfId="109" applyNumberFormat="1" applyFill="1" applyBorder="1" applyAlignment="1">
      <alignment horizontal="right"/>
    </xf>
    <xf numFmtId="4" fontId="49" fillId="0" borderId="1" xfId="0" applyNumberFormat="1" applyFont="1" applyFill="1" applyBorder="1" applyAlignment="1" applyProtection="1">
      <alignment horizontal="center" vertical="top" wrapText="1"/>
    </xf>
    <xf numFmtId="178" fontId="49" fillId="0" borderId="1" xfId="0" applyNumberFormat="1" applyFont="1" applyFill="1" applyBorder="1" applyAlignment="1" applyProtection="1">
      <alignment horizontal="left" vertical="top" wrapText="1"/>
    </xf>
    <xf numFmtId="164" fontId="49" fillId="0" borderId="1" xfId="0" applyNumberFormat="1" applyFont="1" applyFill="1" applyBorder="1" applyAlignment="1" applyProtection="1">
      <alignment horizontal="left" vertical="top" wrapText="1"/>
    </xf>
    <xf numFmtId="164" fontId="49" fillId="0" borderId="1" xfId="0" applyNumberFormat="1" applyFont="1" applyFill="1" applyBorder="1" applyAlignment="1" applyProtection="1">
      <alignment horizontal="center" vertical="top" wrapText="1"/>
    </xf>
    <xf numFmtId="0" fontId="49" fillId="0" borderId="1" xfId="0" applyNumberFormat="1" applyFont="1" applyFill="1" applyBorder="1" applyAlignment="1" applyProtection="1">
      <alignment horizontal="center" vertical="top" wrapText="1"/>
    </xf>
    <xf numFmtId="1" fontId="49" fillId="0" borderId="1" xfId="0" applyNumberFormat="1" applyFont="1" applyFill="1" applyBorder="1" applyAlignment="1" applyProtection="1">
      <alignment horizontal="right" vertical="top" wrapText="1"/>
    </xf>
    <xf numFmtId="0" fontId="49" fillId="0" borderId="1" xfId="0" applyNumberFormat="1" applyFont="1" applyFill="1" applyBorder="1" applyAlignment="1" applyProtection="1">
      <alignment vertical="center"/>
    </xf>
    <xf numFmtId="166" fontId="49" fillId="0" borderId="1" xfId="0" applyNumberFormat="1" applyFont="1" applyFill="1" applyBorder="1" applyAlignment="1" applyProtection="1">
      <alignment vertical="top" wrapText="1"/>
    </xf>
    <xf numFmtId="0" fontId="51" fillId="0" borderId="0" xfId="0" applyFont="1" applyFill="1" applyAlignment="1"/>
    <xf numFmtId="165" fontId="49" fillId="0" borderId="1" xfId="0" applyNumberFormat="1" applyFont="1" applyFill="1" applyBorder="1" applyAlignment="1" applyProtection="1">
      <alignment horizontal="center" vertical="top" wrapText="1"/>
    </xf>
    <xf numFmtId="165" fontId="49" fillId="0" borderId="1" xfId="0" applyNumberFormat="1" applyFont="1" applyFill="1" applyBorder="1" applyAlignment="1" applyProtection="1">
      <alignment horizontal="right" vertical="top" wrapText="1"/>
    </xf>
    <xf numFmtId="179" fontId="49" fillId="0" borderId="1" xfId="0" applyNumberFormat="1" applyFont="1" applyFill="1" applyBorder="1" applyAlignment="1" applyProtection="1">
      <alignment horizontal="right" vertical="top" wrapText="1"/>
    </xf>
    <xf numFmtId="166" fontId="49" fillId="0" borderId="1" xfId="0" applyNumberFormat="1" applyFont="1" applyFill="1" applyBorder="1" applyAlignment="1" applyProtection="1">
      <alignment vertical="top"/>
      <protection locked="0"/>
    </xf>
    <xf numFmtId="166" fontId="49" fillId="0" borderId="1" xfId="0" applyNumberFormat="1" applyFont="1" applyFill="1" applyBorder="1" applyAlignment="1" applyProtection="1">
      <alignment vertical="top"/>
    </xf>
    <xf numFmtId="164" fontId="49" fillId="0" borderId="1" xfId="0" applyNumberFormat="1" applyFont="1" applyFill="1" applyBorder="1" applyAlignment="1" applyProtection="1">
      <alignment vertical="top" wrapText="1"/>
    </xf>
    <xf numFmtId="0" fontId="51" fillId="0" borderId="0" xfId="0" applyFont="1" applyFill="1" applyAlignment="1">
      <alignment vertical="top"/>
    </xf>
    <xf numFmtId="7" fontId="7" fillId="0" borderId="20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vertical="top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1" fontId="7" fillId="0" borderId="20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vertical="top"/>
    </xf>
    <xf numFmtId="0" fontId="7" fillId="0" borderId="20" xfId="0" applyNumberFormat="1" applyFont="1" applyFill="1" applyBorder="1" applyAlignment="1">
      <alignment horizontal="center" vertical="top"/>
    </xf>
    <xf numFmtId="7" fontId="7" fillId="0" borderId="19" xfId="0" applyNumberFormat="1" applyFont="1" applyFill="1" applyBorder="1" applyAlignment="1">
      <alignment horizontal="right"/>
    </xf>
    <xf numFmtId="0" fontId="7" fillId="0" borderId="0" xfId="0" applyNumberFormat="1" applyFont="1" applyFill="1"/>
    <xf numFmtId="180" fontId="49" fillId="0" borderId="1" xfId="0" applyNumberFormat="1" applyFont="1" applyFill="1" applyBorder="1" applyAlignment="1" applyProtection="1">
      <alignment horizontal="left" vertical="top" wrapText="1"/>
    </xf>
    <xf numFmtId="0" fontId="50" fillId="0" borderId="0" xfId="0" applyFont="1" applyFill="1" applyAlignment="1">
      <alignment vertical="top"/>
    </xf>
    <xf numFmtId="1" fontId="6" fillId="0" borderId="40" xfId="81" applyNumberFormat="1" applyFont="1" applyFill="1" applyBorder="1" applyAlignment="1">
      <alignment horizontal="left" vertical="center" wrapText="1"/>
    </xf>
    <xf numFmtId="0" fontId="7" fillId="0" borderId="41" xfId="81" applyNumberFormat="1" applyFill="1" applyBorder="1" applyAlignment="1">
      <alignment vertical="center" wrapText="1"/>
    </xf>
    <xf numFmtId="0" fontId="7" fillId="0" borderId="42" xfId="81" applyNumberFormat="1" applyFill="1" applyBorder="1" applyAlignment="1">
      <alignment vertical="center" wrapText="1"/>
    </xf>
    <xf numFmtId="1" fontId="6" fillId="0" borderId="31" xfId="109" applyNumberFormat="1" applyFont="1" applyFill="1" applyBorder="1" applyAlignment="1">
      <alignment horizontal="left" vertical="center" wrapText="1"/>
    </xf>
    <xf numFmtId="0" fontId="7" fillId="0" borderId="38" xfId="109" applyNumberFormat="1" applyFill="1" applyBorder="1" applyAlignment="1">
      <alignment vertical="center" wrapText="1"/>
    </xf>
    <xf numFmtId="0" fontId="7" fillId="0" borderId="39" xfId="109" applyNumberFormat="1" applyFill="1" applyBorder="1" applyAlignment="1">
      <alignment vertical="center" wrapText="1"/>
    </xf>
    <xf numFmtId="1" fontId="6" fillId="0" borderId="40" xfId="109" applyNumberFormat="1" applyFont="1" applyFill="1" applyBorder="1" applyAlignment="1">
      <alignment horizontal="left" vertical="center" wrapText="1"/>
    </xf>
    <xf numFmtId="0" fontId="7" fillId="0" borderId="41" xfId="109" applyNumberFormat="1" applyFill="1" applyBorder="1" applyAlignment="1">
      <alignment vertical="center" wrapText="1"/>
    </xf>
    <xf numFmtId="0" fontId="7" fillId="0" borderId="42" xfId="109" applyNumberFormat="1" applyFill="1" applyBorder="1" applyAlignment="1">
      <alignment vertical="center" wrapText="1"/>
    </xf>
    <xf numFmtId="1" fontId="6" fillId="0" borderId="49" xfId="109" applyNumberFormat="1" applyFont="1" applyFill="1" applyBorder="1" applyAlignment="1">
      <alignment horizontal="left" vertical="center" wrapText="1"/>
    </xf>
    <xf numFmtId="1" fontId="6" fillId="0" borderId="17" xfId="109" applyNumberFormat="1" applyFont="1" applyFill="1" applyBorder="1" applyAlignment="1">
      <alignment horizontal="left" vertical="center" wrapText="1"/>
    </xf>
    <xf numFmtId="1" fontId="6" fillId="0" borderId="18" xfId="109" applyNumberFormat="1" applyFont="1" applyFill="1" applyBorder="1" applyAlignment="1">
      <alignment horizontal="left" vertical="center" wrapText="1"/>
    </xf>
    <xf numFmtId="1" fontId="6" fillId="0" borderId="20" xfId="81" applyNumberFormat="1" applyFont="1" applyFill="1" applyBorder="1" applyAlignment="1">
      <alignment horizontal="left" vertical="center" wrapText="1"/>
    </xf>
    <xf numFmtId="0" fontId="7" fillId="0" borderId="0" xfId="81" applyNumberFormat="1" applyFill="1" applyBorder="1" applyAlignment="1">
      <alignment vertical="center" wrapText="1"/>
    </xf>
    <xf numFmtId="0" fontId="7" fillId="0" borderId="45" xfId="81" applyNumberFormat="1" applyFill="1" applyBorder="1" applyAlignment="1">
      <alignment vertical="center" wrapText="1"/>
    </xf>
    <xf numFmtId="1" fontId="3" fillId="0" borderId="40" xfId="109" applyNumberFormat="1" applyFont="1" applyFill="1" applyBorder="1" applyAlignment="1">
      <alignment horizontal="left" vertical="center" wrapText="1"/>
    </xf>
    <xf numFmtId="1" fontId="3" fillId="0" borderId="46" xfId="109" applyNumberFormat="1" applyFont="1" applyFill="1" applyBorder="1" applyAlignment="1">
      <alignment horizontal="left" vertical="center" wrapText="1"/>
    </xf>
    <xf numFmtId="0" fontId="7" fillId="0" borderId="47" xfId="109" applyNumberFormat="1" applyFill="1" applyBorder="1" applyAlignment="1">
      <alignment vertical="center" wrapText="1"/>
    </xf>
    <xf numFmtId="0" fontId="7" fillId="0" borderId="48" xfId="109" applyNumberFormat="1" applyFill="1" applyBorder="1" applyAlignment="1">
      <alignment vertical="center" wrapText="1"/>
    </xf>
    <xf numFmtId="1" fontId="53" fillId="0" borderId="46" xfId="109" applyNumberFormat="1" applyFont="1" applyFill="1" applyBorder="1" applyAlignment="1">
      <alignment horizontal="left" vertical="center" wrapText="1"/>
    </xf>
    <xf numFmtId="0" fontId="7" fillId="0" borderId="47" xfId="109" applyNumberFormat="1" applyFont="1" applyFill="1" applyBorder="1" applyAlignment="1">
      <alignment vertical="center" wrapText="1"/>
    </xf>
    <xf numFmtId="0" fontId="7" fillId="0" borderId="48" xfId="109" applyNumberFormat="1" applyFont="1" applyFill="1" applyBorder="1" applyAlignment="1">
      <alignment vertical="center" wrapText="1"/>
    </xf>
    <xf numFmtId="0" fontId="7" fillId="0" borderId="43" xfId="109" applyNumberFormat="1" applyFill="1" applyBorder="1" applyAlignment="1"/>
    <xf numFmtId="0" fontId="7" fillId="0" borderId="44" xfId="109" applyNumberFormat="1" applyFill="1" applyBorder="1" applyAlignment="1"/>
    <xf numFmtId="7" fontId="7" fillId="0" borderId="36" xfId="109" applyNumberFormat="1" applyFill="1" applyBorder="1" applyAlignment="1">
      <alignment horizontal="center"/>
    </xf>
    <xf numFmtId="0" fontId="7" fillId="0" borderId="37" xfId="109" applyNumberFormat="1" applyFill="1" applyBorder="1" applyAlignment="1"/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4 2" xfId="109" xr:uid="{00000000-0005-0000-0000-000053000000}"/>
    <cellStyle name="Normal 5" xfId="83" xr:uid="{00000000-0005-0000-0000-000054000000}"/>
    <cellStyle name="Normal 6" xfId="110" xr:uid="{00000000-0005-0000-0000-000055000000}"/>
    <cellStyle name="Note 2" xfId="84" xr:uid="{00000000-0005-0000-0000-000056000000}"/>
    <cellStyle name="Null" xfId="85" xr:uid="{00000000-0005-0000-0000-000057000000}"/>
    <cellStyle name="Null 2" xfId="86" xr:uid="{00000000-0005-0000-0000-000058000000}"/>
    <cellStyle name="Output 2" xfId="87" xr:uid="{00000000-0005-0000-0000-000059000000}"/>
    <cellStyle name="Regular" xfId="88" xr:uid="{00000000-0005-0000-0000-00005A000000}"/>
    <cellStyle name="Regular 2" xfId="89" xr:uid="{00000000-0005-0000-0000-00005B000000}"/>
    <cellStyle name="Title 2" xfId="90" xr:uid="{00000000-0005-0000-0000-00005C000000}"/>
    <cellStyle name="TitleA" xfId="91" xr:uid="{00000000-0005-0000-0000-00005D000000}"/>
    <cellStyle name="TitleA 2" xfId="92" xr:uid="{00000000-0005-0000-0000-00005E000000}"/>
    <cellStyle name="TitleC" xfId="93" xr:uid="{00000000-0005-0000-0000-00005F000000}"/>
    <cellStyle name="TitleC 2" xfId="94" xr:uid="{00000000-0005-0000-0000-000060000000}"/>
    <cellStyle name="TitleE8" xfId="95" xr:uid="{00000000-0005-0000-0000-000061000000}"/>
    <cellStyle name="TitleE8 2" xfId="96" xr:uid="{00000000-0005-0000-0000-000062000000}"/>
    <cellStyle name="TitleE8x" xfId="97" xr:uid="{00000000-0005-0000-0000-000063000000}"/>
    <cellStyle name="TitleE8x 2" xfId="98" xr:uid="{00000000-0005-0000-0000-000064000000}"/>
    <cellStyle name="TitleF" xfId="99" xr:uid="{00000000-0005-0000-0000-000065000000}"/>
    <cellStyle name="TitleF 2" xfId="100" xr:uid="{00000000-0005-0000-0000-000066000000}"/>
    <cellStyle name="TitleT" xfId="101" xr:uid="{00000000-0005-0000-0000-000067000000}"/>
    <cellStyle name="TitleT 2" xfId="102" xr:uid="{00000000-0005-0000-0000-000068000000}"/>
    <cellStyle name="TitleYC89" xfId="103" xr:uid="{00000000-0005-0000-0000-000069000000}"/>
    <cellStyle name="TitleYC89 2" xfId="104" xr:uid="{00000000-0005-0000-0000-00006A000000}"/>
    <cellStyle name="TitleZ" xfId="105" xr:uid="{00000000-0005-0000-0000-00006B000000}"/>
    <cellStyle name="TitleZ 2" xfId="106" xr:uid="{00000000-0005-0000-0000-00006C000000}"/>
    <cellStyle name="Total 2" xfId="107" xr:uid="{00000000-0005-0000-0000-00006D000000}"/>
    <cellStyle name="Warning Text 2" xfId="108" xr:uid="{00000000-0005-0000-0000-00006E000000}"/>
  </cellStyles>
  <dxfs count="27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H175"/>
  <sheetViews>
    <sheetView showGridLines="0" tabSelected="1" view="pageBreakPreview" topLeftCell="B1" zoomScale="75" zoomScaleNormal="85" zoomScaleSheetLayoutView="75" workbookViewId="0">
      <selection activeCell="G8" sqref="G8"/>
    </sheetView>
  </sheetViews>
  <sheetFormatPr defaultColWidth="10.5546875" defaultRowHeight="15" x14ac:dyDescent="0.2"/>
  <cols>
    <col min="1" max="1" width="8.77734375" style="152" hidden="1" customWidth="1"/>
    <col min="2" max="2" width="8.77734375" style="153" customWidth="1"/>
    <col min="3" max="3" width="36.77734375" style="29" customWidth="1"/>
    <col min="4" max="4" width="12.77734375" style="154" customWidth="1"/>
    <col min="5" max="5" width="6.77734375" style="29" customWidth="1"/>
    <col min="6" max="6" width="11.77734375" style="29" customWidth="1"/>
    <col min="7" max="7" width="11.77734375" style="152" customWidth="1"/>
    <col min="8" max="8" width="16.77734375" style="152" customWidth="1"/>
    <col min="9" max="16384" width="10.5546875" style="29"/>
  </cols>
  <sheetData>
    <row r="1" spans="1:8" ht="15.75" x14ac:dyDescent="0.2">
      <c r="A1" s="26"/>
      <c r="B1" s="27" t="s">
        <v>0</v>
      </c>
      <c r="C1" s="28"/>
      <c r="D1" s="28"/>
      <c r="E1" s="28"/>
      <c r="F1" s="28"/>
      <c r="G1" s="26"/>
      <c r="H1" s="28"/>
    </row>
    <row r="2" spans="1:8" x14ac:dyDescent="0.2">
      <c r="A2" s="30"/>
      <c r="B2" s="31" t="s">
        <v>127</v>
      </c>
      <c r="C2" s="32"/>
      <c r="D2" s="32"/>
      <c r="E2" s="32"/>
      <c r="F2" s="32"/>
      <c r="G2" s="30"/>
      <c r="H2" s="32"/>
    </row>
    <row r="3" spans="1:8" x14ac:dyDescent="0.2">
      <c r="A3" s="33"/>
      <c r="B3" s="34" t="s">
        <v>1</v>
      </c>
      <c r="C3" s="35"/>
      <c r="D3" s="35"/>
      <c r="E3" s="35"/>
      <c r="F3" s="35"/>
      <c r="G3" s="36"/>
      <c r="H3" s="37"/>
    </row>
    <row r="4" spans="1:8" x14ac:dyDescent="0.2">
      <c r="A4" s="38" t="s">
        <v>23</v>
      </c>
      <c r="B4" s="39" t="s">
        <v>3</v>
      </c>
      <c r="C4" s="40" t="s">
        <v>4</v>
      </c>
      <c r="D4" s="41" t="s">
        <v>5</v>
      </c>
      <c r="E4" s="42" t="s">
        <v>6</v>
      </c>
      <c r="F4" s="42" t="s">
        <v>7</v>
      </c>
      <c r="G4" s="43" t="s">
        <v>8</v>
      </c>
      <c r="H4" s="42" t="s">
        <v>9</v>
      </c>
    </row>
    <row r="5" spans="1:8" ht="15.75" thickBot="1" x14ac:dyDescent="0.25">
      <c r="A5" s="44"/>
      <c r="B5" s="45"/>
      <c r="C5" s="46"/>
      <c r="D5" s="47" t="s">
        <v>10</v>
      </c>
      <c r="E5" s="48"/>
      <c r="F5" s="49" t="s">
        <v>11</v>
      </c>
      <c r="G5" s="50"/>
      <c r="H5" s="51"/>
    </row>
    <row r="6" spans="1:8" s="56" customFormat="1" ht="30" customHeight="1" thickTop="1" x14ac:dyDescent="0.2">
      <c r="A6" s="52"/>
      <c r="B6" s="53" t="s">
        <v>12</v>
      </c>
      <c r="C6" s="186" t="s">
        <v>190</v>
      </c>
      <c r="D6" s="187"/>
      <c r="E6" s="187"/>
      <c r="F6" s="188"/>
      <c r="G6" s="54"/>
      <c r="H6" s="55" t="s">
        <v>2</v>
      </c>
    </row>
    <row r="7" spans="1:8" ht="36" customHeight="1" x14ac:dyDescent="0.2">
      <c r="A7" s="57"/>
      <c r="B7" s="58"/>
      <c r="C7" s="59" t="s">
        <v>17</v>
      </c>
      <c r="D7" s="60"/>
      <c r="E7" s="61" t="s">
        <v>2</v>
      </c>
      <c r="F7" s="62"/>
      <c r="G7" s="63"/>
      <c r="H7" s="64"/>
    </row>
    <row r="8" spans="1:8" s="72" customFormat="1" ht="30" customHeight="1" x14ac:dyDescent="0.2">
      <c r="A8" s="65" t="s">
        <v>73</v>
      </c>
      <c r="B8" s="66">
        <f>MAX($B$6:B7)+1</f>
        <v>1</v>
      </c>
      <c r="C8" s="67" t="s">
        <v>74</v>
      </c>
      <c r="D8" s="68" t="s">
        <v>191</v>
      </c>
      <c r="E8" s="69" t="s">
        <v>25</v>
      </c>
      <c r="F8" s="62">
        <v>5</v>
      </c>
      <c r="G8" s="70"/>
      <c r="H8" s="71">
        <f t="shared" ref="H8" si="0">ROUND(G8*F8,2)</f>
        <v>0</v>
      </c>
    </row>
    <row r="9" spans="1:8" s="72" customFormat="1" ht="38.65" customHeight="1" x14ac:dyDescent="0.2">
      <c r="A9" s="73" t="s">
        <v>29</v>
      </c>
      <c r="B9" s="66">
        <f>MAX($B$6:B8)+1</f>
        <v>2</v>
      </c>
      <c r="C9" s="67" t="s">
        <v>30</v>
      </c>
      <c r="D9" s="68" t="s">
        <v>191</v>
      </c>
      <c r="E9" s="69"/>
      <c r="F9" s="62"/>
      <c r="G9" s="63"/>
      <c r="H9" s="71"/>
    </row>
    <row r="10" spans="1:8" s="72" customFormat="1" ht="36" customHeight="1" x14ac:dyDescent="0.2">
      <c r="A10" s="73" t="s">
        <v>192</v>
      </c>
      <c r="B10" s="74" t="s">
        <v>27</v>
      </c>
      <c r="C10" s="67" t="s">
        <v>193</v>
      </c>
      <c r="D10" s="68" t="s">
        <v>2</v>
      </c>
      <c r="E10" s="69" t="s">
        <v>25</v>
      </c>
      <c r="F10" s="62">
        <v>4</v>
      </c>
      <c r="G10" s="70"/>
      <c r="H10" s="71">
        <f t="shared" ref="H10" si="1">ROUND(G10*F10,2)</f>
        <v>0</v>
      </c>
    </row>
    <row r="11" spans="1:8" ht="36" customHeight="1" x14ac:dyDescent="0.2">
      <c r="A11" s="57"/>
      <c r="B11" s="58"/>
      <c r="C11" s="75" t="s">
        <v>186</v>
      </c>
      <c r="D11" s="60"/>
      <c r="E11" s="76"/>
      <c r="F11" s="60"/>
      <c r="G11" s="63"/>
      <c r="H11" s="64"/>
    </row>
    <row r="12" spans="1:8" s="78" customFormat="1" ht="30" customHeight="1" x14ac:dyDescent="0.2">
      <c r="A12" s="77" t="s">
        <v>194</v>
      </c>
      <c r="B12" s="66">
        <f>MAX($B$6:B11)+1</f>
        <v>3</v>
      </c>
      <c r="C12" s="67" t="s">
        <v>195</v>
      </c>
      <c r="D12" s="68" t="s">
        <v>128</v>
      </c>
      <c r="E12" s="69"/>
      <c r="F12" s="62"/>
      <c r="G12" s="63"/>
      <c r="H12" s="71"/>
    </row>
    <row r="13" spans="1:8" s="78" customFormat="1" ht="44.1" customHeight="1" x14ac:dyDescent="0.2">
      <c r="A13" s="77" t="s">
        <v>196</v>
      </c>
      <c r="B13" s="74" t="s">
        <v>27</v>
      </c>
      <c r="C13" s="67" t="s">
        <v>197</v>
      </c>
      <c r="D13" s="68" t="s">
        <v>2</v>
      </c>
      <c r="E13" s="69" t="s">
        <v>26</v>
      </c>
      <c r="F13" s="62">
        <v>355</v>
      </c>
      <c r="G13" s="70"/>
      <c r="H13" s="71">
        <f>ROUND(G13*F13,2)</f>
        <v>0</v>
      </c>
    </row>
    <row r="14" spans="1:8" s="78" customFormat="1" ht="30" customHeight="1" x14ac:dyDescent="0.2">
      <c r="A14" s="77" t="s">
        <v>198</v>
      </c>
      <c r="B14" s="66">
        <f>MAX($B$6:B13)+1</f>
        <v>4</v>
      </c>
      <c r="C14" s="67" t="s">
        <v>199</v>
      </c>
      <c r="D14" s="68" t="s">
        <v>128</v>
      </c>
      <c r="E14" s="69"/>
      <c r="F14" s="62"/>
      <c r="G14" s="63"/>
      <c r="H14" s="71"/>
    </row>
    <row r="15" spans="1:8" s="78" customFormat="1" ht="44.1" customHeight="1" x14ac:dyDescent="0.2">
      <c r="A15" s="77" t="s">
        <v>200</v>
      </c>
      <c r="B15" s="74" t="s">
        <v>27</v>
      </c>
      <c r="C15" s="67" t="s">
        <v>201</v>
      </c>
      <c r="D15" s="68" t="s">
        <v>2</v>
      </c>
      <c r="E15" s="69" t="s">
        <v>26</v>
      </c>
      <c r="F15" s="62">
        <v>6</v>
      </c>
      <c r="G15" s="70"/>
      <c r="H15" s="71">
        <f t="shared" ref="H15:H18" si="2">ROUND(G15*F15,2)</f>
        <v>0</v>
      </c>
    </row>
    <row r="16" spans="1:8" s="78" customFormat="1" ht="44.1" customHeight="1" x14ac:dyDescent="0.2">
      <c r="A16" s="77" t="s">
        <v>202</v>
      </c>
      <c r="B16" s="74" t="s">
        <v>34</v>
      </c>
      <c r="C16" s="67" t="s">
        <v>203</v>
      </c>
      <c r="D16" s="68" t="s">
        <v>2</v>
      </c>
      <c r="E16" s="69" t="s">
        <v>26</v>
      </c>
      <c r="F16" s="62">
        <v>50</v>
      </c>
      <c r="G16" s="70"/>
      <c r="H16" s="71">
        <f t="shared" si="2"/>
        <v>0</v>
      </c>
    </row>
    <row r="17" spans="1:8" s="78" customFormat="1" ht="44.1" customHeight="1" x14ac:dyDescent="0.2">
      <c r="A17" s="77" t="s">
        <v>204</v>
      </c>
      <c r="B17" s="74" t="s">
        <v>44</v>
      </c>
      <c r="C17" s="67" t="s">
        <v>205</v>
      </c>
      <c r="D17" s="68" t="s">
        <v>2</v>
      </c>
      <c r="E17" s="69" t="s">
        <v>26</v>
      </c>
      <c r="F17" s="62">
        <v>6</v>
      </c>
      <c r="G17" s="70"/>
      <c r="H17" s="71">
        <f t="shared" si="2"/>
        <v>0</v>
      </c>
    </row>
    <row r="18" spans="1:8" s="78" customFormat="1" ht="44.1" customHeight="1" x14ac:dyDescent="0.2">
      <c r="A18" s="77" t="s">
        <v>206</v>
      </c>
      <c r="B18" s="74" t="s">
        <v>56</v>
      </c>
      <c r="C18" s="67" t="s">
        <v>207</v>
      </c>
      <c r="D18" s="68" t="s">
        <v>2</v>
      </c>
      <c r="E18" s="69" t="s">
        <v>26</v>
      </c>
      <c r="F18" s="62">
        <v>20</v>
      </c>
      <c r="G18" s="70"/>
      <c r="H18" s="71">
        <f t="shared" si="2"/>
        <v>0</v>
      </c>
    </row>
    <row r="19" spans="1:8" s="78" customFormat="1" ht="44.1" customHeight="1" x14ac:dyDescent="0.2">
      <c r="A19" s="77" t="s">
        <v>208</v>
      </c>
      <c r="B19" s="66">
        <f>MAX($B$6:B18)+1</f>
        <v>5</v>
      </c>
      <c r="C19" s="67" t="s">
        <v>209</v>
      </c>
      <c r="D19" s="68" t="s">
        <v>128</v>
      </c>
      <c r="E19" s="69"/>
      <c r="F19" s="62"/>
      <c r="G19" s="63"/>
      <c r="H19" s="71"/>
    </row>
    <row r="20" spans="1:8" s="78" customFormat="1" ht="44.1" customHeight="1" x14ac:dyDescent="0.2">
      <c r="A20" s="77" t="s">
        <v>210</v>
      </c>
      <c r="B20" s="74" t="s">
        <v>27</v>
      </c>
      <c r="C20" s="67" t="s">
        <v>197</v>
      </c>
      <c r="D20" s="68" t="s">
        <v>2</v>
      </c>
      <c r="E20" s="69" t="s">
        <v>26</v>
      </c>
      <c r="F20" s="62">
        <v>10</v>
      </c>
      <c r="G20" s="70"/>
      <c r="H20" s="71">
        <f>ROUND(G20*F20,2)</f>
        <v>0</v>
      </c>
    </row>
    <row r="21" spans="1:8" s="80" customFormat="1" ht="30" customHeight="1" x14ac:dyDescent="0.2">
      <c r="A21" s="77" t="s">
        <v>156</v>
      </c>
      <c r="B21" s="66">
        <f>MAX($B$6:B20)+1</f>
        <v>6</v>
      </c>
      <c r="C21" s="79" t="s">
        <v>157</v>
      </c>
      <c r="D21" s="68" t="s">
        <v>142</v>
      </c>
      <c r="E21" s="69" t="s">
        <v>26</v>
      </c>
      <c r="F21" s="62">
        <v>285</v>
      </c>
      <c r="G21" s="70"/>
      <c r="H21" s="71">
        <f>ROUND(G21*F21,2)</f>
        <v>0</v>
      </c>
    </row>
    <row r="22" spans="1:8" s="78" customFormat="1" ht="30" customHeight="1" x14ac:dyDescent="0.2">
      <c r="A22" s="77" t="s">
        <v>35</v>
      </c>
      <c r="B22" s="66">
        <f>MAX($B$6:B21)+1</f>
        <v>7</v>
      </c>
      <c r="C22" s="67" t="s">
        <v>36</v>
      </c>
      <c r="D22" s="68" t="s">
        <v>128</v>
      </c>
      <c r="E22" s="69"/>
      <c r="F22" s="62"/>
      <c r="G22" s="63"/>
      <c r="H22" s="71"/>
    </row>
    <row r="23" spans="1:8" s="78" customFormat="1" ht="30" customHeight="1" x14ac:dyDescent="0.2">
      <c r="A23" s="77" t="s">
        <v>37</v>
      </c>
      <c r="B23" s="74" t="s">
        <v>27</v>
      </c>
      <c r="C23" s="67" t="s">
        <v>38</v>
      </c>
      <c r="D23" s="68" t="s">
        <v>2</v>
      </c>
      <c r="E23" s="69" t="s">
        <v>33</v>
      </c>
      <c r="F23" s="62">
        <v>310</v>
      </c>
      <c r="G23" s="70"/>
      <c r="H23" s="71">
        <f>ROUND(G23*F23,2)</f>
        <v>0</v>
      </c>
    </row>
    <row r="24" spans="1:8" s="78" customFormat="1" ht="30" customHeight="1" x14ac:dyDescent="0.2">
      <c r="A24" s="77" t="s">
        <v>39</v>
      </c>
      <c r="B24" s="66">
        <f>MAX($B$6:B23)+1</f>
        <v>8</v>
      </c>
      <c r="C24" s="67" t="s">
        <v>40</v>
      </c>
      <c r="D24" s="68" t="s">
        <v>128</v>
      </c>
      <c r="E24" s="69"/>
      <c r="F24" s="62"/>
      <c r="G24" s="63"/>
      <c r="H24" s="71"/>
    </row>
    <row r="25" spans="1:8" s="78" customFormat="1" ht="30" customHeight="1" x14ac:dyDescent="0.2">
      <c r="A25" s="81" t="s">
        <v>131</v>
      </c>
      <c r="B25" s="82" t="s">
        <v>27</v>
      </c>
      <c r="C25" s="83" t="s">
        <v>132</v>
      </c>
      <c r="D25" s="82" t="s">
        <v>2</v>
      </c>
      <c r="E25" s="82" t="s">
        <v>33</v>
      </c>
      <c r="F25" s="62">
        <v>70</v>
      </c>
      <c r="G25" s="70"/>
      <c r="H25" s="71">
        <f t="shared" ref="H25:H26" si="3">ROUND(G25*F25,2)</f>
        <v>0</v>
      </c>
    </row>
    <row r="26" spans="1:8" s="78" customFormat="1" ht="30" customHeight="1" x14ac:dyDescent="0.2">
      <c r="A26" s="77" t="s">
        <v>41</v>
      </c>
      <c r="B26" s="84" t="s">
        <v>34</v>
      </c>
      <c r="C26" s="85" t="s">
        <v>42</v>
      </c>
      <c r="D26" s="86" t="s">
        <v>2</v>
      </c>
      <c r="E26" s="87" t="s">
        <v>33</v>
      </c>
      <c r="F26" s="88">
        <v>700</v>
      </c>
      <c r="G26" s="89"/>
      <c r="H26" s="90">
        <f t="shared" si="3"/>
        <v>0</v>
      </c>
    </row>
    <row r="27" spans="1:8" s="72" customFormat="1" ht="36" customHeight="1" x14ac:dyDescent="0.2">
      <c r="A27" s="77" t="s">
        <v>158</v>
      </c>
      <c r="B27" s="66">
        <f>MAX($B$6:B26)+1</f>
        <v>9</v>
      </c>
      <c r="C27" s="67" t="s">
        <v>159</v>
      </c>
      <c r="D27" s="68" t="s">
        <v>80</v>
      </c>
      <c r="E27" s="69"/>
      <c r="F27" s="62"/>
      <c r="G27" s="63"/>
      <c r="H27" s="71"/>
    </row>
    <row r="28" spans="1:8" s="78" customFormat="1" ht="30" customHeight="1" x14ac:dyDescent="0.2">
      <c r="A28" s="77" t="s">
        <v>211</v>
      </c>
      <c r="B28" s="74" t="s">
        <v>27</v>
      </c>
      <c r="C28" s="67" t="s">
        <v>133</v>
      </c>
      <c r="D28" s="68" t="s">
        <v>144</v>
      </c>
      <c r="E28" s="69" t="s">
        <v>26</v>
      </c>
      <c r="F28" s="62">
        <v>75</v>
      </c>
      <c r="G28" s="70"/>
      <c r="H28" s="71">
        <f>ROUND(G28*F28,2)</f>
        <v>0</v>
      </c>
    </row>
    <row r="29" spans="1:8" s="78" customFormat="1" ht="30" customHeight="1" x14ac:dyDescent="0.2">
      <c r="A29" s="77" t="s">
        <v>160</v>
      </c>
      <c r="B29" s="74" t="s">
        <v>34</v>
      </c>
      <c r="C29" s="67" t="s">
        <v>81</v>
      </c>
      <c r="D29" s="68" t="s">
        <v>161</v>
      </c>
      <c r="E29" s="69"/>
      <c r="F29" s="62"/>
      <c r="G29" s="63"/>
      <c r="H29" s="71"/>
    </row>
    <row r="30" spans="1:8" s="78" customFormat="1" ht="30" customHeight="1" x14ac:dyDescent="0.2">
      <c r="A30" s="77" t="s">
        <v>162</v>
      </c>
      <c r="B30" s="91" t="s">
        <v>82</v>
      </c>
      <c r="C30" s="67" t="s">
        <v>163</v>
      </c>
      <c r="D30" s="68"/>
      <c r="E30" s="69" t="s">
        <v>26</v>
      </c>
      <c r="F30" s="62">
        <v>15</v>
      </c>
      <c r="G30" s="70"/>
      <c r="H30" s="71">
        <f t="shared" ref="H30:H32" si="4">ROUND(G30*F30,2)</f>
        <v>0</v>
      </c>
    </row>
    <row r="31" spans="1:8" s="78" customFormat="1" ht="30" customHeight="1" x14ac:dyDescent="0.2">
      <c r="A31" s="77" t="s">
        <v>164</v>
      </c>
      <c r="B31" s="91" t="s">
        <v>83</v>
      </c>
      <c r="C31" s="67" t="s">
        <v>165</v>
      </c>
      <c r="D31" s="68"/>
      <c r="E31" s="69" t="s">
        <v>26</v>
      </c>
      <c r="F31" s="62">
        <v>30</v>
      </c>
      <c r="G31" s="70"/>
      <c r="H31" s="71">
        <f t="shared" si="4"/>
        <v>0</v>
      </c>
    </row>
    <row r="32" spans="1:8" s="78" customFormat="1" ht="30" customHeight="1" x14ac:dyDescent="0.2">
      <c r="A32" s="77" t="s">
        <v>212</v>
      </c>
      <c r="B32" s="74" t="s">
        <v>44</v>
      </c>
      <c r="C32" s="67" t="s">
        <v>134</v>
      </c>
      <c r="D32" s="68" t="s">
        <v>145</v>
      </c>
      <c r="E32" s="69" t="s">
        <v>26</v>
      </c>
      <c r="F32" s="62">
        <v>4</v>
      </c>
      <c r="G32" s="70"/>
      <c r="H32" s="71">
        <f t="shared" si="4"/>
        <v>0</v>
      </c>
    </row>
    <row r="33" spans="1:8" s="78" customFormat="1" ht="30" customHeight="1" x14ac:dyDescent="0.2">
      <c r="A33" s="77" t="s">
        <v>85</v>
      </c>
      <c r="B33" s="66">
        <f>MAX($B$6:B32)+1</f>
        <v>10</v>
      </c>
      <c r="C33" s="67" t="s">
        <v>45</v>
      </c>
      <c r="D33" s="68" t="s">
        <v>166</v>
      </c>
      <c r="E33" s="69"/>
      <c r="F33" s="62"/>
      <c r="G33" s="63"/>
      <c r="H33" s="71"/>
    </row>
    <row r="34" spans="1:8" s="78" customFormat="1" ht="30" customHeight="1" x14ac:dyDescent="0.2">
      <c r="A34" s="77" t="s">
        <v>213</v>
      </c>
      <c r="B34" s="74" t="s">
        <v>27</v>
      </c>
      <c r="C34" s="67" t="s">
        <v>214</v>
      </c>
      <c r="D34" s="68" t="s">
        <v>180</v>
      </c>
      <c r="E34" s="69"/>
      <c r="F34" s="62"/>
      <c r="G34" s="63"/>
      <c r="H34" s="71"/>
    </row>
    <row r="35" spans="1:8" s="78" customFormat="1" ht="30" customHeight="1" x14ac:dyDescent="0.2">
      <c r="A35" s="77" t="s">
        <v>272</v>
      </c>
      <c r="B35" s="91" t="s">
        <v>82</v>
      </c>
      <c r="C35" s="67" t="s">
        <v>215</v>
      </c>
      <c r="D35" s="68"/>
      <c r="E35" s="69" t="s">
        <v>43</v>
      </c>
      <c r="F35" s="62">
        <v>140</v>
      </c>
      <c r="G35" s="70"/>
      <c r="H35" s="71">
        <f>ROUND(G35*F35,2)</f>
        <v>0</v>
      </c>
    </row>
    <row r="36" spans="1:8" s="92" customFormat="1" ht="30" customHeight="1" x14ac:dyDescent="0.2">
      <c r="A36" s="77" t="s">
        <v>135</v>
      </c>
      <c r="B36" s="74" t="s">
        <v>34</v>
      </c>
      <c r="C36" s="67" t="s">
        <v>87</v>
      </c>
      <c r="D36" s="68" t="s">
        <v>88</v>
      </c>
      <c r="E36" s="69" t="s">
        <v>43</v>
      </c>
      <c r="F36" s="62">
        <v>35</v>
      </c>
      <c r="G36" s="70"/>
      <c r="H36" s="71">
        <f t="shared" ref="H36:H37" si="5">ROUND(G36*F36,2)</f>
        <v>0</v>
      </c>
    </row>
    <row r="37" spans="1:8" s="78" customFormat="1" ht="44.1" customHeight="1" x14ac:dyDescent="0.2">
      <c r="A37" s="77" t="s">
        <v>216</v>
      </c>
      <c r="B37" s="66">
        <f>MAX($B$6:B36)+1</f>
        <v>11</v>
      </c>
      <c r="C37" s="67" t="s">
        <v>148</v>
      </c>
      <c r="D37" s="68" t="s">
        <v>149</v>
      </c>
      <c r="E37" s="69" t="s">
        <v>43</v>
      </c>
      <c r="F37" s="62">
        <v>35</v>
      </c>
      <c r="G37" s="70"/>
      <c r="H37" s="71">
        <f t="shared" si="5"/>
        <v>0</v>
      </c>
    </row>
    <row r="38" spans="1:8" s="78" customFormat="1" ht="34.9" customHeight="1" x14ac:dyDescent="0.2">
      <c r="A38" s="77" t="s">
        <v>136</v>
      </c>
      <c r="B38" s="66">
        <f>MAX($B$6:B37)+1</f>
        <v>12</v>
      </c>
      <c r="C38" s="67" t="s">
        <v>137</v>
      </c>
      <c r="D38" s="68" t="s">
        <v>217</v>
      </c>
      <c r="E38" s="93"/>
      <c r="F38" s="62"/>
      <c r="G38" s="63"/>
      <c r="H38" s="71"/>
    </row>
    <row r="39" spans="1:8" s="78" customFormat="1" ht="30" customHeight="1" x14ac:dyDescent="0.2">
      <c r="A39" s="77" t="s">
        <v>167</v>
      </c>
      <c r="B39" s="74" t="s">
        <v>27</v>
      </c>
      <c r="C39" s="67" t="s">
        <v>168</v>
      </c>
      <c r="D39" s="68"/>
      <c r="E39" s="69"/>
      <c r="F39" s="62"/>
      <c r="G39" s="63"/>
      <c r="H39" s="71"/>
    </row>
    <row r="40" spans="1:8" s="78" customFormat="1" ht="30" customHeight="1" x14ac:dyDescent="0.2">
      <c r="A40" s="77" t="s">
        <v>138</v>
      </c>
      <c r="B40" s="91" t="s">
        <v>82</v>
      </c>
      <c r="C40" s="67" t="s">
        <v>96</v>
      </c>
      <c r="D40" s="68"/>
      <c r="E40" s="69" t="s">
        <v>28</v>
      </c>
      <c r="F40" s="62">
        <v>370</v>
      </c>
      <c r="G40" s="70"/>
      <c r="H40" s="71">
        <f>ROUND(G40*F40,2)</f>
        <v>0</v>
      </c>
    </row>
    <row r="41" spans="1:8" s="78" customFormat="1" ht="30" customHeight="1" x14ac:dyDescent="0.2">
      <c r="A41" s="77" t="s">
        <v>139</v>
      </c>
      <c r="B41" s="74" t="s">
        <v>34</v>
      </c>
      <c r="C41" s="67" t="s">
        <v>64</v>
      </c>
      <c r="D41" s="68"/>
      <c r="E41" s="69"/>
      <c r="F41" s="62"/>
      <c r="G41" s="63"/>
      <c r="H41" s="71"/>
    </row>
    <row r="42" spans="1:8" s="78" customFormat="1" ht="30" customHeight="1" x14ac:dyDescent="0.2">
      <c r="A42" s="77" t="s">
        <v>140</v>
      </c>
      <c r="B42" s="91" t="s">
        <v>82</v>
      </c>
      <c r="C42" s="67" t="s">
        <v>96</v>
      </c>
      <c r="D42" s="68"/>
      <c r="E42" s="69" t="s">
        <v>28</v>
      </c>
      <c r="F42" s="62">
        <v>50</v>
      </c>
      <c r="G42" s="70"/>
      <c r="H42" s="71">
        <f>ROUND(G42*F42,2)</f>
        <v>0</v>
      </c>
    </row>
    <row r="43" spans="1:8" s="72" customFormat="1" ht="30" customHeight="1" x14ac:dyDescent="0.2">
      <c r="A43" s="77" t="s">
        <v>89</v>
      </c>
      <c r="B43" s="66">
        <f>MAX($B$6:B42)+1</f>
        <v>13</v>
      </c>
      <c r="C43" s="67" t="s">
        <v>90</v>
      </c>
      <c r="D43" s="68" t="s">
        <v>169</v>
      </c>
      <c r="E43" s="69"/>
      <c r="F43" s="62"/>
      <c r="G43" s="63"/>
      <c r="H43" s="71"/>
    </row>
    <row r="44" spans="1:8" s="78" customFormat="1" ht="30" customHeight="1" x14ac:dyDescent="0.2">
      <c r="A44" s="77" t="s">
        <v>91</v>
      </c>
      <c r="B44" s="74" t="s">
        <v>27</v>
      </c>
      <c r="C44" s="67" t="s">
        <v>170</v>
      </c>
      <c r="D44" s="68" t="s">
        <v>2</v>
      </c>
      <c r="E44" s="69" t="s">
        <v>26</v>
      </c>
      <c r="F44" s="62">
        <v>1150</v>
      </c>
      <c r="G44" s="70"/>
      <c r="H44" s="71">
        <f t="shared" ref="H44:H45" si="6">ROUND(G44*F44,2)</f>
        <v>0</v>
      </c>
    </row>
    <row r="45" spans="1:8" s="78" customFormat="1" ht="30" customHeight="1" x14ac:dyDescent="0.2">
      <c r="A45" s="77" t="s">
        <v>171</v>
      </c>
      <c r="B45" s="74" t="s">
        <v>34</v>
      </c>
      <c r="C45" s="67" t="s">
        <v>172</v>
      </c>
      <c r="D45" s="68" t="s">
        <v>2</v>
      </c>
      <c r="E45" s="69" t="s">
        <v>26</v>
      </c>
      <c r="F45" s="62">
        <v>1150</v>
      </c>
      <c r="G45" s="70"/>
      <c r="H45" s="71">
        <f t="shared" si="6"/>
        <v>0</v>
      </c>
    </row>
    <row r="46" spans="1:8" s="78" customFormat="1" ht="30" customHeight="1" x14ac:dyDescent="0.2">
      <c r="A46" s="77" t="s">
        <v>92</v>
      </c>
      <c r="B46" s="66">
        <f>MAX($B$6:B45)+1</f>
        <v>14</v>
      </c>
      <c r="C46" s="67" t="s">
        <v>93</v>
      </c>
      <c r="D46" s="68" t="s">
        <v>141</v>
      </c>
      <c r="E46" s="69" t="s">
        <v>33</v>
      </c>
      <c r="F46" s="94">
        <v>8</v>
      </c>
      <c r="G46" s="70"/>
      <c r="H46" s="71">
        <f>ROUND(G46*F46,2)</f>
        <v>0</v>
      </c>
    </row>
    <row r="47" spans="1:8" ht="36" customHeight="1" x14ac:dyDescent="0.2">
      <c r="A47" s="57"/>
      <c r="B47" s="95"/>
      <c r="C47" s="75" t="s">
        <v>18</v>
      </c>
      <c r="D47" s="60"/>
      <c r="E47" s="61"/>
      <c r="F47" s="62"/>
      <c r="G47" s="63"/>
      <c r="H47" s="64"/>
    </row>
    <row r="48" spans="1:8" s="97" customFormat="1" ht="43.9" customHeight="1" x14ac:dyDescent="0.2">
      <c r="A48" s="65" t="s">
        <v>46</v>
      </c>
      <c r="B48" s="66">
        <f>MAX($B$6:B47)+1</f>
        <v>15</v>
      </c>
      <c r="C48" s="67" t="s">
        <v>47</v>
      </c>
      <c r="D48" s="68" t="s">
        <v>149</v>
      </c>
      <c r="E48" s="69"/>
      <c r="F48" s="94"/>
      <c r="G48" s="63"/>
      <c r="H48" s="96"/>
    </row>
    <row r="49" spans="1:8" s="97" customFormat="1" ht="43.9" customHeight="1" x14ac:dyDescent="0.2">
      <c r="A49" s="65" t="s">
        <v>218</v>
      </c>
      <c r="B49" s="74" t="s">
        <v>27</v>
      </c>
      <c r="C49" s="67" t="s">
        <v>219</v>
      </c>
      <c r="D49" s="68" t="s">
        <v>2</v>
      </c>
      <c r="E49" s="69" t="s">
        <v>26</v>
      </c>
      <c r="F49" s="94">
        <v>10</v>
      </c>
      <c r="G49" s="70"/>
      <c r="H49" s="71">
        <f t="shared" ref="H49" si="7">ROUND(G49*F49,2)</f>
        <v>0</v>
      </c>
    </row>
    <row r="50" spans="1:8" ht="36" customHeight="1" x14ac:dyDescent="0.2">
      <c r="A50" s="57"/>
      <c r="B50" s="95"/>
      <c r="C50" s="75" t="s">
        <v>19</v>
      </c>
      <c r="D50" s="60"/>
      <c r="E50" s="98"/>
      <c r="F50" s="62"/>
      <c r="G50" s="63"/>
      <c r="H50" s="64"/>
    </row>
    <row r="51" spans="1:8" s="72" customFormat="1" ht="30" customHeight="1" x14ac:dyDescent="0.2">
      <c r="A51" s="65" t="s">
        <v>51</v>
      </c>
      <c r="B51" s="99">
        <f>MAX($B$6:B50)+1</f>
        <v>16</v>
      </c>
      <c r="C51" s="85" t="s">
        <v>52</v>
      </c>
      <c r="D51" s="86" t="s">
        <v>97</v>
      </c>
      <c r="E51" s="87" t="s">
        <v>43</v>
      </c>
      <c r="F51" s="100">
        <v>1060</v>
      </c>
      <c r="G51" s="89"/>
      <c r="H51" s="90">
        <f>ROUND(G51*F51,2)</f>
        <v>0</v>
      </c>
    </row>
    <row r="52" spans="1:8" ht="48" customHeight="1" x14ac:dyDescent="0.2">
      <c r="A52" s="57"/>
      <c r="B52" s="95"/>
      <c r="C52" s="75" t="s">
        <v>20</v>
      </c>
      <c r="D52" s="60"/>
      <c r="E52" s="98"/>
      <c r="F52" s="62"/>
      <c r="G52" s="63"/>
      <c r="H52" s="64"/>
    </row>
    <row r="53" spans="1:8" s="72" customFormat="1" ht="30" customHeight="1" x14ac:dyDescent="0.2">
      <c r="A53" s="65" t="s">
        <v>98</v>
      </c>
      <c r="B53" s="66">
        <f>MAX($B$6:B52)+1</f>
        <v>17</v>
      </c>
      <c r="C53" s="67" t="s">
        <v>99</v>
      </c>
      <c r="D53" s="68" t="s">
        <v>100</v>
      </c>
      <c r="E53" s="69"/>
      <c r="F53" s="94"/>
      <c r="G53" s="63"/>
      <c r="H53" s="96"/>
    </row>
    <row r="54" spans="1:8" s="72" customFormat="1" ht="30" customHeight="1" x14ac:dyDescent="0.2">
      <c r="A54" s="65" t="s">
        <v>181</v>
      </c>
      <c r="B54" s="74" t="s">
        <v>27</v>
      </c>
      <c r="C54" s="67" t="s">
        <v>101</v>
      </c>
      <c r="D54" s="68"/>
      <c r="E54" s="69" t="s">
        <v>33</v>
      </c>
      <c r="F54" s="94">
        <v>1</v>
      </c>
      <c r="G54" s="70"/>
      <c r="H54" s="71">
        <f>ROUND(G54*F54,2)</f>
        <v>0</v>
      </c>
    </row>
    <row r="55" spans="1:8" s="78" customFormat="1" ht="30" customHeight="1" x14ac:dyDescent="0.2">
      <c r="A55" s="65" t="s">
        <v>102</v>
      </c>
      <c r="B55" s="66">
        <f>MAX($B$6:B54)+1</f>
        <v>18</v>
      </c>
      <c r="C55" s="67" t="s">
        <v>103</v>
      </c>
      <c r="D55" s="68" t="s">
        <v>100</v>
      </c>
      <c r="E55" s="69"/>
      <c r="F55" s="94"/>
      <c r="G55" s="63"/>
      <c r="H55" s="96"/>
    </row>
    <row r="56" spans="1:8" s="78" customFormat="1" ht="30" customHeight="1" x14ac:dyDescent="0.2">
      <c r="A56" s="65" t="s">
        <v>104</v>
      </c>
      <c r="B56" s="74" t="s">
        <v>27</v>
      </c>
      <c r="C56" s="67" t="s">
        <v>105</v>
      </c>
      <c r="D56" s="68"/>
      <c r="E56" s="69"/>
      <c r="F56" s="94"/>
      <c r="G56" s="63"/>
      <c r="H56" s="96"/>
    </row>
    <row r="57" spans="1:8" s="78" customFormat="1" ht="44.1" customHeight="1" x14ac:dyDescent="0.2">
      <c r="A57" s="65" t="s">
        <v>150</v>
      </c>
      <c r="B57" s="91" t="s">
        <v>82</v>
      </c>
      <c r="C57" s="67" t="s">
        <v>220</v>
      </c>
      <c r="D57" s="68"/>
      <c r="E57" s="69" t="s">
        <v>43</v>
      </c>
      <c r="F57" s="101">
        <v>15.6</v>
      </c>
      <c r="G57" s="70"/>
      <c r="H57" s="71">
        <f>ROUND(G57*F57,2)</f>
        <v>0</v>
      </c>
    </row>
    <row r="58" spans="1:8" s="165" customFormat="1" ht="30" customHeight="1" x14ac:dyDescent="0.2">
      <c r="A58" s="157"/>
      <c r="B58" s="158">
        <f>MAX($B$6:B57)+1</f>
        <v>19</v>
      </c>
      <c r="C58" s="159" t="s">
        <v>256</v>
      </c>
      <c r="D58" s="160" t="s">
        <v>100</v>
      </c>
      <c r="E58" s="161"/>
      <c r="F58" s="162"/>
      <c r="G58" s="163"/>
      <c r="H58" s="164"/>
    </row>
    <row r="59" spans="1:8" s="165" customFormat="1" ht="30" customHeight="1" x14ac:dyDescent="0.2">
      <c r="A59" s="157"/>
      <c r="B59" s="166" t="s">
        <v>27</v>
      </c>
      <c r="C59" s="159" t="s">
        <v>257</v>
      </c>
      <c r="D59" s="160"/>
      <c r="E59" s="161"/>
      <c r="F59" s="162"/>
      <c r="G59" s="163"/>
      <c r="H59" s="164"/>
    </row>
    <row r="60" spans="1:8" s="165" customFormat="1" ht="31.9" customHeight="1" x14ac:dyDescent="0.2">
      <c r="A60" s="157"/>
      <c r="B60" s="167" t="s">
        <v>82</v>
      </c>
      <c r="C60" s="159" t="s">
        <v>258</v>
      </c>
      <c r="D60" s="160"/>
      <c r="E60" s="161" t="s">
        <v>66</v>
      </c>
      <c r="F60" s="168">
        <v>2</v>
      </c>
      <c r="G60" s="169"/>
      <c r="H60" s="170">
        <f>ROUND(G60*F60,2)</f>
        <v>0</v>
      </c>
    </row>
    <row r="61" spans="1:8" s="103" customFormat="1" ht="39.6" customHeight="1" x14ac:dyDescent="0.2">
      <c r="A61" s="65" t="s">
        <v>106</v>
      </c>
      <c r="B61" s="66">
        <f>MAX($B$6:B60)+1</f>
        <v>20</v>
      </c>
      <c r="C61" s="102" t="s">
        <v>107</v>
      </c>
      <c r="D61" s="68" t="s">
        <v>100</v>
      </c>
      <c r="E61" s="69"/>
      <c r="F61" s="94"/>
      <c r="G61" s="63"/>
      <c r="H61" s="96"/>
    </row>
    <row r="62" spans="1:8" s="103" customFormat="1" ht="32.450000000000003" customHeight="1" x14ac:dyDescent="0.2">
      <c r="A62" s="65" t="s">
        <v>108</v>
      </c>
      <c r="B62" s="74" t="s">
        <v>27</v>
      </c>
      <c r="C62" s="102" t="s">
        <v>221</v>
      </c>
      <c r="D62" s="68"/>
      <c r="E62" s="69"/>
      <c r="F62" s="94"/>
      <c r="G62" s="63"/>
      <c r="H62" s="96"/>
    </row>
    <row r="63" spans="1:8" s="78" customFormat="1" ht="34.15" customHeight="1" x14ac:dyDescent="0.2">
      <c r="A63" s="65" t="s">
        <v>255</v>
      </c>
      <c r="B63" s="91" t="s">
        <v>82</v>
      </c>
      <c r="C63" s="67" t="s">
        <v>222</v>
      </c>
      <c r="D63" s="68"/>
      <c r="E63" s="69" t="s">
        <v>33</v>
      </c>
      <c r="F63" s="94">
        <v>1</v>
      </c>
      <c r="G63" s="70"/>
      <c r="H63" s="71">
        <f t="shared" ref="H63" si="8">ROUND(G63*F63,2)</f>
        <v>0</v>
      </c>
    </row>
    <row r="64" spans="1:8" ht="36" customHeight="1" x14ac:dyDescent="0.2">
      <c r="A64" s="57"/>
      <c r="B64" s="104"/>
      <c r="C64" s="75" t="s">
        <v>21</v>
      </c>
      <c r="D64" s="60"/>
      <c r="E64" s="98"/>
      <c r="F64" s="62"/>
      <c r="G64" s="63"/>
      <c r="H64" s="64"/>
    </row>
    <row r="65" spans="1:8" s="78" customFormat="1" ht="44.1" customHeight="1" x14ac:dyDescent="0.2">
      <c r="A65" s="65" t="s">
        <v>53</v>
      </c>
      <c r="B65" s="66">
        <f>MAX($B$6:B64)+1</f>
        <v>21</v>
      </c>
      <c r="C65" s="7" t="s">
        <v>173</v>
      </c>
      <c r="D65" s="8" t="s">
        <v>174</v>
      </c>
      <c r="E65" s="69" t="s">
        <v>33</v>
      </c>
      <c r="F65" s="94">
        <v>1</v>
      </c>
      <c r="G65" s="70"/>
      <c r="H65" s="71">
        <f>ROUND(G65*F65,2)</f>
        <v>0</v>
      </c>
    </row>
    <row r="66" spans="1:8" s="72" customFormat="1" ht="30" customHeight="1" x14ac:dyDescent="0.2">
      <c r="A66" s="65" t="s">
        <v>54</v>
      </c>
      <c r="B66" s="66">
        <f>MAX($B$6:B65)+1</f>
        <v>22</v>
      </c>
      <c r="C66" s="7" t="s">
        <v>175</v>
      </c>
      <c r="D66" s="8" t="s">
        <v>174</v>
      </c>
      <c r="E66" s="69"/>
      <c r="F66" s="94"/>
      <c r="G66" s="63"/>
      <c r="H66" s="96"/>
    </row>
    <row r="67" spans="1:8" s="78" customFormat="1" ht="30" customHeight="1" x14ac:dyDescent="0.2">
      <c r="A67" s="65" t="s">
        <v>55</v>
      </c>
      <c r="B67" s="74" t="s">
        <v>27</v>
      </c>
      <c r="C67" s="67" t="s">
        <v>113</v>
      </c>
      <c r="D67" s="68"/>
      <c r="E67" s="69" t="s">
        <v>33</v>
      </c>
      <c r="F67" s="94">
        <v>4</v>
      </c>
      <c r="G67" s="70"/>
      <c r="H67" s="71">
        <f>ROUND(G67*F67,2)</f>
        <v>0</v>
      </c>
    </row>
    <row r="68" spans="1:8" ht="36" customHeight="1" x14ac:dyDescent="0.2">
      <c r="A68" s="57"/>
      <c r="B68" s="58"/>
      <c r="C68" s="75" t="s">
        <v>22</v>
      </c>
      <c r="D68" s="60"/>
      <c r="E68" s="76"/>
      <c r="F68" s="60"/>
      <c r="G68" s="63"/>
      <c r="H68" s="64"/>
    </row>
    <row r="69" spans="1:8" s="72" customFormat="1" ht="30" customHeight="1" x14ac:dyDescent="0.2">
      <c r="A69" s="77" t="s">
        <v>57</v>
      </c>
      <c r="B69" s="66">
        <f>MAX($B$6:B68)+1</f>
        <v>23</v>
      </c>
      <c r="C69" s="67" t="s">
        <v>58</v>
      </c>
      <c r="D69" s="68" t="s">
        <v>114</v>
      </c>
      <c r="E69" s="69"/>
      <c r="F69" s="62"/>
      <c r="G69" s="63"/>
      <c r="H69" s="71"/>
    </row>
    <row r="70" spans="1:8" s="78" customFormat="1" ht="30" customHeight="1" x14ac:dyDescent="0.2">
      <c r="A70" s="77" t="s">
        <v>59</v>
      </c>
      <c r="B70" s="74" t="s">
        <v>27</v>
      </c>
      <c r="C70" s="67" t="s">
        <v>115</v>
      </c>
      <c r="D70" s="68"/>
      <c r="E70" s="69" t="s">
        <v>26</v>
      </c>
      <c r="F70" s="62">
        <v>155</v>
      </c>
      <c r="G70" s="70"/>
      <c r="H70" s="71">
        <f>ROUND(G70*F70,2)</f>
        <v>0</v>
      </c>
    </row>
    <row r="71" spans="1:8" ht="30" customHeight="1" thickBot="1" x14ac:dyDescent="0.25">
      <c r="A71" s="105"/>
      <c r="B71" s="106" t="str">
        <f>B6</f>
        <v>A</v>
      </c>
      <c r="C71" s="189" t="str">
        <f>C6</f>
        <v>DAY STREET REHABILITATION - PANDORA AVE TO REGENT AVE</v>
      </c>
      <c r="D71" s="190"/>
      <c r="E71" s="190"/>
      <c r="F71" s="191"/>
      <c r="G71" s="107" t="s">
        <v>15</v>
      </c>
      <c r="H71" s="105">
        <f>SUM(H6:H70)</f>
        <v>0</v>
      </c>
    </row>
    <row r="72" spans="1:8" s="56" customFormat="1" ht="30" customHeight="1" thickTop="1" x14ac:dyDescent="0.2">
      <c r="A72" s="52"/>
      <c r="B72" s="53" t="s">
        <v>13</v>
      </c>
      <c r="C72" s="192" t="s">
        <v>223</v>
      </c>
      <c r="D72" s="193"/>
      <c r="E72" s="193"/>
      <c r="F72" s="194"/>
      <c r="G72" s="52"/>
      <c r="H72" s="108"/>
    </row>
    <row r="73" spans="1:8" s="113" customFormat="1" ht="36" customHeight="1" x14ac:dyDescent="0.2">
      <c r="A73" s="109"/>
      <c r="B73" s="58"/>
      <c r="C73" s="59" t="s">
        <v>17</v>
      </c>
      <c r="D73" s="110"/>
      <c r="E73" s="111" t="s">
        <v>2</v>
      </c>
      <c r="F73" s="62"/>
      <c r="G73" s="63"/>
      <c r="H73" s="112"/>
    </row>
    <row r="74" spans="1:8" s="72" customFormat="1" ht="30" customHeight="1" x14ac:dyDescent="0.2">
      <c r="A74" s="65" t="s">
        <v>73</v>
      </c>
      <c r="B74" s="114">
        <f>MAX($B$73:B73)+1</f>
        <v>1</v>
      </c>
      <c r="C74" s="67" t="s">
        <v>74</v>
      </c>
      <c r="D74" s="68" t="s">
        <v>191</v>
      </c>
      <c r="E74" s="69" t="s">
        <v>25</v>
      </c>
      <c r="F74" s="62">
        <v>8800</v>
      </c>
      <c r="G74" s="70"/>
      <c r="H74" s="71">
        <f t="shared" ref="H74:H75" si="9">ROUND(G74*F74,2)</f>
        <v>0</v>
      </c>
    </row>
    <row r="75" spans="1:8" s="78" customFormat="1" ht="30" customHeight="1" x14ac:dyDescent="0.2">
      <c r="A75" s="73" t="s">
        <v>75</v>
      </c>
      <c r="B75" s="114">
        <f>MAX($B$73:B74)+1</f>
        <v>2</v>
      </c>
      <c r="C75" s="67" t="s">
        <v>76</v>
      </c>
      <c r="D75" s="68" t="s">
        <v>191</v>
      </c>
      <c r="E75" s="69" t="s">
        <v>26</v>
      </c>
      <c r="F75" s="62">
        <v>12700</v>
      </c>
      <c r="G75" s="70"/>
      <c r="H75" s="71">
        <f t="shared" si="9"/>
        <v>0</v>
      </c>
    </row>
    <row r="76" spans="1:8" s="72" customFormat="1" ht="32.65" customHeight="1" x14ac:dyDescent="0.2">
      <c r="A76" s="73" t="s">
        <v>77</v>
      </c>
      <c r="B76" s="114">
        <f>MAX($B$73:B75)+1</f>
        <v>3</v>
      </c>
      <c r="C76" s="67" t="s">
        <v>224</v>
      </c>
      <c r="D76" s="68" t="s">
        <v>191</v>
      </c>
      <c r="E76" s="69"/>
      <c r="F76" s="62"/>
      <c r="G76" s="63"/>
      <c r="H76" s="71"/>
    </row>
    <row r="77" spans="1:8" s="72" customFormat="1" ht="30" customHeight="1" x14ac:dyDescent="0.2">
      <c r="A77" s="73" t="s">
        <v>225</v>
      </c>
      <c r="B77" s="74" t="s">
        <v>27</v>
      </c>
      <c r="C77" s="67" t="s">
        <v>226</v>
      </c>
      <c r="D77" s="68" t="s">
        <v>2</v>
      </c>
      <c r="E77" s="69" t="s">
        <v>28</v>
      </c>
      <c r="F77" s="62">
        <v>11000</v>
      </c>
      <c r="G77" s="70"/>
      <c r="H77" s="71">
        <f t="shared" ref="H77:H85" si="10">ROUND(G77*F77,2)</f>
        <v>0</v>
      </c>
    </row>
    <row r="78" spans="1:8" s="72" customFormat="1" ht="38.65" customHeight="1" x14ac:dyDescent="0.2">
      <c r="A78" s="73" t="s">
        <v>29</v>
      </c>
      <c r="B78" s="114">
        <f>MAX($B$73:B77)+1</f>
        <v>4</v>
      </c>
      <c r="C78" s="67" t="s">
        <v>30</v>
      </c>
      <c r="D78" s="68" t="s">
        <v>191</v>
      </c>
      <c r="E78" s="69"/>
      <c r="F78" s="62"/>
      <c r="G78" s="63"/>
      <c r="H78" s="71"/>
    </row>
    <row r="79" spans="1:8" s="72" customFormat="1" ht="36" customHeight="1" x14ac:dyDescent="0.2">
      <c r="A79" s="73" t="s">
        <v>192</v>
      </c>
      <c r="B79" s="74" t="s">
        <v>27</v>
      </c>
      <c r="C79" s="67" t="s">
        <v>193</v>
      </c>
      <c r="D79" s="68" t="s">
        <v>2</v>
      </c>
      <c r="E79" s="69" t="s">
        <v>25</v>
      </c>
      <c r="F79" s="62">
        <v>1400</v>
      </c>
      <c r="G79" s="70"/>
      <c r="H79" s="71">
        <f t="shared" si="10"/>
        <v>0</v>
      </c>
    </row>
    <row r="80" spans="1:8" s="78" customFormat="1" ht="30" customHeight="1" x14ac:dyDescent="0.2">
      <c r="A80" s="65" t="s">
        <v>31</v>
      </c>
      <c r="B80" s="114">
        <f>MAX($B$73:B79)+1</f>
        <v>5</v>
      </c>
      <c r="C80" s="67" t="s">
        <v>32</v>
      </c>
      <c r="D80" s="68" t="s">
        <v>191</v>
      </c>
      <c r="E80" s="69" t="s">
        <v>26</v>
      </c>
      <c r="F80" s="62">
        <v>14300</v>
      </c>
      <c r="G80" s="70"/>
      <c r="H80" s="71">
        <f t="shared" si="10"/>
        <v>0</v>
      </c>
    </row>
    <row r="81" spans="1:8" s="80" customFormat="1" ht="30" customHeight="1" x14ac:dyDescent="0.2">
      <c r="A81" s="65" t="s">
        <v>227</v>
      </c>
      <c r="B81" s="114">
        <f>MAX($B$73:B80)+1</f>
        <v>6</v>
      </c>
      <c r="C81" s="67" t="s">
        <v>228</v>
      </c>
      <c r="D81" s="68" t="s">
        <v>191</v>
      </c>
      <c r="E81" s="69" t="s">
        <v>25</v>
      </c>
      <c r="F81" s="62">
        <v>80</v>
      </c>
      <c r="G81" s="70"/>
      <c r="H81" s="71">
        <f t="shared" si="10"/>
        <v>0</v>
      </c>
    </row>
    <row r="82" spans="1:8" s="72" customFormat="1" ht="38.65" customHeight="1" x14ac:dyDescent="0.2">
      <c r="A82" s="73" t="s">
        <v>78</v>
      </c>
      <c r="B82" s="114">
        <f>MAX($B$73:B81)+1</f>
        <v>7</v>
      </c>
      <c r="C82" s="67" t="s">
        <v>229</v>
      </c>
      <c r="D82" s="68" t="s">
        <v>230</v>
      </c>
      <c r="E82" s="115"/>
      <c r="F82" s="116"/>
      <c r="G82" s="117"/>
      <c r="H82" s="118"/>
    </row>
    <row r="83" spans="1:8" s="72" customFormat="1" ht="30" customHeight="1" x14ac:dyDescent="0.2">
      <c r="A83" s="73" t="s">
        <v>231</v>
      </c>
      <c r="B83" s="74" t="s">
        <v>27</v>
      </c>
      <c r="C83" s="67" t="s">
        <v>232</v>
      </c>
      <c r="D83" s="68" t="s">
        <v>2</v>
      </c>
      <c r="E83" s="69" t="s">
        <v>26</v>
      </c>
      <c r="F83" s="62">
        <v>12700</v>
      </c>
      <c r="G83" s="70"/>
      <c r="H83" s="71">
        <f t="shared" si="10"/>
        <v>0</v>
      </c>
    </row>
    <row r="84" spans="1:8" s="78" customFormat="1" ht="36.6" customHeight="1" x14ac:dyDescent="0.2">
      <c r="A84" s="73" t="s">
        <v>233</v>
      </c>
      <c r="B84" s="114">
        <f>MAX($B$73:B83)+1</f>
        <v>8</v>
      </c>
      <c r="C84" s="67" t="s">
        <v>79</v>
      </c>
      <c r="D84" s="68" t="s">
        <v>234</v>
      </c>
      <c r="E84" s="69"/>
      <c r="F84" s="62"/>
      <c r="G84" s="63"/>
      <c r="H84" s="71"/>
    </row>
    <row r="85" spans="1:8" s="72" customFormat="1" ht="30" customHeight="1" x14ac:dyDescent="0.2">
      <c r="A85" s="73" t="s">
        <v>235</v>
      </c>
      <c r="B85" s="74" t="s">
        <v>27</v>
      </c>
      <c r="C85" s="67" t="s">
        <v>236</v>
      </c>
      <c r="D85" s="68" t="s">
        <v>2</v>
      </c>
      <c r="E85" s="69" t="s">
        <v>26</v>
      </c>
      <c r="F85" s="62">
        <v>12700</v>
      </c>
      <c r="G85" s="70"/>
      <c r="H85" s="71">
        <f t="shared" si="10"/>
        <v>0</v>
      </c>
    </row>
    <row r="86" spans="1:8" s="80" customFormat="1" ht="30" customHeight="1" x14ac:dyDescent="0.2">
      <c r="A86" s="65" t="s">
        <v>237</v>
      </c>
      <c r="B86" s="114">
        <f>MAX($B$73:B85)+1</f>
        <v>9</v>
      </c>
      <c r="C86" s="67" t="s">
        <v>238</v>
      </c>
      <c r="D86" s="68" t="s">
        <v>239</v>
      </c>
      <c r="E86" s="69"/>
      <c r="F86" s="62"/>
      <c r="G86" s="63"/>
      <c r="H86" s="71"/>
    </row>
    <row r="87" spans="1:8" s="80" customFormat="1" ht="30" customHeight="1" x14ac:dyDescent="0.2">
      <c r="A87" s="73" t="s">
        <v>240</v>
      </c>
      <c r="B87" s="74" t="s">
        <v>27</v>
      </c>
      <c r="C87" s="67" t="s">
        <v>241</v>
      </c>
      <c r="D87" s="119"/>
      <c r="E87" s="69" t="s">
        <v>25</v>
      </c>
      <c r="F87" s="120">
        <v>150</v>
      </c>
      <c r="G87" s="70"/>
      <c r="H87" s="71">
        <f>ROUND(G87*F87,2)</f>
        <v>0</v>
      </c>
    </row>
    <row r="88" spans="1:8" s="113" customFormat="1" ht="36" customHeight="1" x14ac:dyDescent="0.2">
      <c r="A88" s="109"/>
      <c r="B88" s="58"/>
      <c r="C88" s="75" t="s">
        <v>186</v>
      </c>
      <c r="D88" s="110"/>
      <c r="E88" s="121"/>
      <c r="F88" s="110"/>
      <c r="G88" s="63"/>
      <c r="H88" s="112"/>
    </row>
    <row r="89" spans="1:8" s="72" customFormat="1" ht="30" customHeight="1" x14ac:dyDescent="0.2">
      <c r="A89" s="77" t="s">
        <v>60</v>
      </c>
      <c r="B89" s="114">
        <f>MAX($B$73:B88)+1</f>
        <v>10</v>
      </c>
      <c r="C89" s="67" t="s">
        <v>61</v>
      </c>
      <c r="D89" s="68" t="s">
        <v>191</v>
      </c>
      <c r="E89" s="69"/>
      <c r="F89" s="62"/>
      <c r="G89" s="63"/>
      <c r="H89" s="71"/>
    </row>
    <row r="90" spans="1:8" s="78" customFormat="1" ht="30" customHeight="1" x14ac:dyDescent="0.2">
      <c r="A90" s="77" t="s">
        <v>62</v>
      </c>
      <c r="B90" s="74" t="s">
        <v>27</v>
      </c>
      <c r="C90" s="67" t="s">
        <v>63</v>
      </c>
      <c r="D90" s="68" t="s">
        <v>2</v>
      </c>
      <c r="E90" s="69" t="s">
        <v>26</v>
      </c>
      <c r="F90" s="62">
        <v>11270</v>
      </c>
      <c r="G90" s="70"/>
      <c r="H90" s="71">
        <f>ROUND(G90*F90,2)</f>
        <v>0</v>
      </c>
    </row>
    <row r="91" spans="1:8" s="80" customFormat="1" ht="30" customHeight="1" x14ac:dyDescent="0.2">
      <c r="A91" s="77" t="s">
        <v>156</v>
      </c>
      <c r="B91" s="114">
        <f>MAX($B$73:B90)+1</f>
        <v>11</v>
      </c>
      <c r="C91" s="79" t="s">
        <v>157</v>
      </c>
      <c r="D91" s="68" t="s">
        <v>142</v>
      </c>
      <c r="E91" s="69" t="s">
        <v>26</v>
      </c>
      <c r="F91" s="62">
        <v>14</v>
      </c>
      <c r="G91" s="70"/>
      <c r="H91" s="71">
        <f t="shared" ref="H91" si="11">ROUND(G91*F91,2)</f>
        <v>0</v>
      </c>
    </row>
    <row r="92" spans="1:8" s="78" customFormat="1" ht="30" customHeight="1" x14ac:dyDescent="0.2">
      <c r="A92" s="77" t="s">
        <v>35</v>
      </c>
      <c r="B92" s="114">
        <f>MAX($B$73:B91)+1</f>
        <v>12</v>
      </c>
      <c r="C92" s="67" t="s">
        <v>36</v>
      </c>
      <c r="D92" s="68" t="s">
        <v>128</v>
      </c>
      <c r="E92" s="69"/>
      <c r="F92" s="62"/>
      <c r="G92" s="63"/>
      <c r="H92" s="71"/>
    </row>
    <row r="93" spans="1:8" s="78" customFormat="1" ht="30" customHeight="1" x14ac:dyDescent="0.2">
      <c r="A93" s="77" t="s">
        <v>129</v>
      </c>
      <c r="B93" s="74" t="s">
        <v>27</v>
      </c>
      <c r="C93" s="67" t="s">
        <v>130</v>
      </c>
      <c r="D93" s="68" t="s">
        <v>2</v>
      </c>
      <c r="E93" s="69" t="s">
        <v>33</v>
      </c>
      <c r="F93" s="62">
        <v>330</v>
      </c>
      <c r="G93" s="70"/>
      <c r="H93" s="71">
        <f>ROUND(G93*F93,2)</f>
        <v>0</v>
      </c>
    </row>
    <row r="94" spans="1:8" s="78" customFormat="1" ht="30" customHeight="1" x14ac:dyDescent="0.2">
      <c r="A94" s="77" t="s">
        <v>39</v>
      </c>
      <c r="B94" s="114">
        <f>MAX($B$73:B93)+1</f>
        <v>13</v>
      </c>
      <c r="C94" s="67" t="s">
        <v>40</v>
      </c>
      <c r="D94" s="68" t="s">
        <v>128</v>
      </c>
      <c r="E94" s="69"/>
      <c r="F94" s="62"/>
      <c r="G94" s="63"/>
      <c r="H94" s="71"/>
    </row>
    <row r="95" spans="1:8" s="78" customFormat="1" ht="30" customHeight="1" x14ac:dyDescent="0.2">
      <c r="A95" s="81" t="s">
        <v>131</v>
      </c>
      <c r="B95" s="82" t="s">
        <v>27</v>
      </c>
      <c r="C95" s="83" t="s">
        <v>132</v>
      </c>
      <c r="D95" s="82" t="s">
        <v>2</v>
      </c>
      <c r="E95" s="82" t="s">
        <v>33</v>
      </c>
      <c r="F95" s="62">
        <v>120</v>
      </c>
      <c r="G95" s="70"/>
      <c r="H95" s="71">
        <f>ROUND(G95*F95,2)</f>
        <v>0</v>
      </c>
    </row>
    <row r="96" spans="1:8" s="97" customFormat="1" ht="44.1" customHeight="1" x14ac:dyDescent="0.2">
      <c r="A96" s="77" t="s">
        <v>117</v>
      </c>
      <c r="B96" s="114">
        <f>MAX($B$73:B95)+1</f>
        <v>14</v>
      </c>
      <c r="C96" s="67" t="s">
        <v>118</v>
      </c>
      <c r="D96" s="68" t="s">
        <v>80</v>
      </c>
      <c r="E96" s="69"/>
      <c r="F96" s="62"/>
      <c r="G96" s="63"/>
      <c r="H96" s="71"/>
    </row>
    <row r="97" spans="1:8" s="80" customFormat="1" ht="30" customHeight="1" x14ac:dyDescent="0.2">
      <c r="A97" s="77" t="s">
        <v>119</v>
      </c>
      <c r="B97" s="84" t="s">
        <v>27</v>
      </c>
      <c r="C97" s="85" t="s">
        <v>81</v>
      </c>
      <c r="D97" s="86" t="s">
        <v>2</v>
      </c>
      <c r="E97" s="87" t="s">
        <v>26</v>
      </c>
      <c r="F97" s="88">
        <v>30</v>
      </c>
      <c r="G97" s="89"/>
      <c r="H97" s="90">
        <f t="shared" ref="H97" si="12">ROUND(G97*F97,2)</f>
        <v>0</v>
      </c>
    </row>
    <row r="98" spans="1:8" s="72" customFormat="1" ht="44.1" customHeight="1" x14ac:dyDescent="0.2">
      <c r="A98" s="77" t="s">
        <v>158</v>
      </c>
      <c r="B98" s="114">
        <f>MAX($B$73:B97)+1</f>
        <v>15</v>
      </c>
      <c r="C98" s="67" t="s">
        <v>159</v>
      </c>
      <c r="D98" s="68" t="s">
        <v>80</v>
      </c>
      <c r="E98" s="69"/>
      <c r="F98" s="62"/>
      <c r="G98" s="63"/>
      <c r="H98" s="71"/>
    </row>
    <row r="99" spans="1:8" s="78" customFormat="1" ht="30" customHeight="1" x14ac:dyDescent="0.2">
      <c r="A99" s="77" t="s">
        <v>160</v>
      </c>
      <c r="B99" s="74" t="s">
        <v>27</v>
      </c>
      <c r="C99" s="67" t="s">
        <v>81</v>
      </c>
      <c r="D99" s="68" t="s">
        <v>161</v>
      </c>
      <c r="E99" s="69"/>
      <c r="F99" s="62"/>
      <c r="G99" s="63"/>
      <c r="H99" s="71"/>
    </row>
    <row r="100" spans="1:8" s="78" customFormat="1" ht="30" customHeight="1" x14ac:dyDescent="0.2">
      <c r="A100" s="77" t="s">
        <v>162</v>
      </c>
      <c r="B100" s="91" t="s">
        <v>82</v>
      </c>
      <c r="C100" s="67" t="s">
        <v>163</v>
      </c>
      <c r="D100" s="68"/>
      <c r="E100" s="69" t="s">
        <v>26</v>
      </c>
      <c r="F100" s="62">
        <v>50</v>
      </c>
      <c r="G100" s="70"/>
      <c r="H100" s="71">
        <f t="shared" ref="H100:H102" si="13">ROUND(G100*F100,2)</f>
        <v>0</v>
      </c>
    </row>
    <row r="101" spans="1:8" s="78" customFormat="1" ht="30" customHeight="1" x14ac:dyDescent="0.2">
      <c r="A101" s="77" t="s">
        <v>164</v>
      </c>
      <c r="B101" s="91" t="s">
        <v>83</v>
      </c>
      <c r="C101" s="67" t="s">
        <v>165</v>
      </c>
      <c r="D101" s="68"/>
      <c r="E101" s="69" t="s">
        <v>26</v>
      </c>
      <c r="F101" s="62">
        <v>230</v>
      </c>
      <c r="G101" s="70"/>
      <c r="H101" s="71">
        <f t="shared" si="13"/>
        <v>0</v>
      </c>
    </row>
    <row r="102" spans="1:8" s="78" customFormat="1" ht="30" customHeight="1" x14ac:dyDescent="0.2">
      <c r="A102" s="77" t="s">
        <v>176</v>
      </c>
      <c r="B102" s="91" t="s">
        <v>84</v>
      </c>
      <c r="C102" s="67" t="s">
        <v>177</v>
      </c>
      <c r="D102" s="68" t="s">
        <v>2</v>
      </c>
      <c r="E102" s="69" t="s">
        <v>26</v>
      </c>
      <c r="F102" s="62">
        <v>475</v>
      </c>
      <c r="G102" s="70"/>
      <c r="H102" s="71">
        <f t="shared" si="13"/>
        <v>0</v>
      </c>
    </row>
    <row r="103" spans="1:8" s="78" customFormat="1" ht="30" customHeight="1" x14ac:dyDescent="0.2">
      <c r="A103" s="77" t="s">
        <v>92</v>
      </c>
      <c r="B103" s="114">
        <f>MAX($B$73:B102)+1</f>
        <v>16</v>
      </c>
      <c r="C103" s="67" t="s">
        <v>93</v>
      </c>
      <c r="D103" s="68" t="s">
        <v>141</v>
      </c>
      <c r="E103" s="69" t="s">
        <v>33</v>
      </c>
      <c r="F103" s="94">
        <v>16</v>
      </c>
      <c r="G103" s="70"/>
      <c r="H103" s="71">
        <f>ROUND(G103*F103,2)</f>
        <v>0</v>
      </c>
    </row>
    <row r="104" spans="1:8" s="113" customFormat="1" ht="36" customHeight="1" x14ac:dyDescent="0.2">
      <c r="A104" s="109"/>
      <c r="B104" s="122"/>
      <c r="C104" s="75" t="s">
        <v>18</v>
      </c>
      <c r="D104" s="110"/>
      <c r="E104" s="111"/>
      <c r="F104" s="62"/>
      <c r="G104" s="63"/>
      <c r="H104" s="112"/>
    </row>
    <row r="105" spans="1:8" s="72" customFormat="1" ht="44.1" customHeight="1" x14ac:dyDescent="0.2">
      <c r="A105" s="65" t="s">
        <v>46</v>
      </c>
      <c r="B105" s="114">
        <f>MAX($B$73:B104)+1</f>
        <v>17</v>
      </c>
      <c r="C105" s="67" t="s">
        <v>47</v>
      </c>
      <c r="D105" s="68" t="s">
        <v>149</v>
      </c>
      <c r="E105" s="69"/>
      <c r="F105" s="94"/>
      <c r="G105" s="63"/>
      <c r="H105" s="96"/>
    </row>
    <row r="106" spans="1:8" s="72" customFormat="1" ht="44.1" customHeight="1" x14ac:dyDescent="0.2">
      <c r="A106" s="65" t="s">
        <v>143</v>
      </c>
      <c r="B106" s="74" t="s">
        <v>27</v>
      </c>
      <c r="C106" s="67" t="s">
        <v>242</v>
      </c>
      <c r="D106" s="68" t="s">
        <v>2</v>
      </c>
      <c r="E106" s="69" t="s">
        <v>26</v>
      </c>
      <c r="F106" s="94">
        <v>11440</v>
      </c>
      <c r="G106" s="70"/>
      <c r="H106" s="71">
        <f t="shared" ref="H106" si="14">ROUND(G106*F106,2)</f>
        <v>0</v>
      </c>
    </row>
    <row r="107" spans="1:8" s="72" customFormat="1" ht="44.1" customHeight="1" x14ac:dyDescent="0.2">
      <c r="A107" s="65" t="s">
        <v>48</v>
      </c>
      <c r="B107" s="114">
        <f>MAX($B$73:B106)+1</f>
        <v>18</v>
      </c>
      <c r="C107" s="67" t="s">
        <v>49</v>
      </c>
      <c r="D107" s="68" t="s">
        <v>149</v>
      </c>
      <c r="E107" s="69"/>
      <c r="F107" s="94"/>
      <c r="G107" s="63"/>
      <c r="H107" s="96"/>
    </row>
    <row r="108" spans="1:8" s="78" customFormat="1" ht="44.1" customHeight="1" x14ac:dyDescent="0.2">
      <c r="A108" s="65" t="s">
        <v>243</v>
      </c>
      <c r="B108" s="74" t="s">
        <v>27</v>
      </c>
      <c r="C108" s="67" t="s">
        <v>244</v>
      </c>
      <c r="D108" s="68" t="s">
        <v>146</v>
      </c>
      <c r="E108" s="69" t="s">
        <v>43</v>
      </c>
      <c r="F108" s="62">
        <v>1725</v>
      </c>
      <c r="G108" s="70"/>
      <c r="H108" s="71">
        <f>ROUND(G108*F108,2)</f>
        <v>0</v>
      </c>
    </row>
    <row r="109" spans="1:8" s="78" customFormat="1" ht="44.1" customHeight="1" x14ac:dyDescent="0.2">
      <c r="A109" s="65" t="s">
        <v>245</v>
      </c>
      <c r="B109" s="74" t="s">
        <v>34</v>
      </c>
      <c r="C109" s="67" t="s">
        <v>116</v>
      </c>
      <c r="D109" s="68" t="s">
        <v>86</v>
      </c>
      <c r="E109" s="69" t="s">
        <v>43</v>
      </c>
      <c r="F109" s="62">
        <v>260</v>
      </c>
      <c r="G109" s="70"/>
      <c r="H109" s="71">
        <f>ROUND(G109*F109,2)</f>
        <v>0</v>
      </c>
    </row>
    <row r="110" spans="1:8" s="78" customFormat="1" ht="44.1" customHeight="1" x14ac:dyDescent="0.2">
      <c r="A110" s="65" t="s">
        <v>50</v>
      </c>
      <c r="B110" s="74" t="s">
        <v>44</v>
      </c>
      <c r="C110" s="67" t="s">
        <v>94</v>
      </c>
      <c r="D110" s="68" t="s">
        <v>95</v>
      </c>
      <c r="E110" s="69" t="s">
        <v>43</v>
      </c>
      <c r="F110" s="62">
        <v>135</v>
      </c>
      <c r="G110" s="70"/>
      <c r="H110" s="71">
        <f t="shared" ref="H110:H112" si="15">ROUND(G110*F110,2)</f>
        <v>0</v>
      </c>
    </row>
    <row r="111" spans="1:8" s="72" customFormat="1" ht="44.1" customHeight="1" x14ac:dyDescent="0.2">
      <c r="A111" s="65" t="s">
        <v>147</v>
      </c>
      <c r="B111" s="114">
        <f>MAX($B$73:B110)+1</f>
        <v>19</v>
      </c>
      <c r="C111" s="67" t="s">
        <v>148</v>
      </c>
      <c r="D111" s="68" t="s">
        <v>149</v>
      </c>
      <c r="E111" s="69" t="s">
        <v>43</v>
      </c>
      <c r="F111" s="94">
        <v>2425</v>
      </c>
      <c r="G111" s="70"/>
      <c r="H111" s="71">
        <f t="shared" si="15"/>
        <v>0</v>
      </c>
    </row>
    <row r="112" spans="1:8" s="97" customFormat="1" ht="30" customHeight="1" x14ac:dyDescent="0.2">
      <c r="A112" s="65" t="s">
        <v>124</v>
      </c>
      <c r="B112" s="114">
        <f>MAX($B$73:B111)+1</f>
        <v>20</v>
      </c>
      <c r="C112" s="67" t="s">
        <v>125</v>
      </c>
      <c r="D112" s="68" t="s">
        <v>126</v>
      </c>
      <c r="E112" s="69" t="s">
        <v>26</v>
      </c>
      <c r="F112" s="94">
        <v>140</v>
      </c>
      <c r="G112" s="70"/>
      <c r="H112" s="71">
        <f t="shared" si="15"/>
        <v>0</v>
      </c>
    </row>
    <row r="113" spans="1:8" s="113" customFormat="1" ht="36" customHeight="1" x14ac:dyDescent="0.2">
      <c r="A113" s="109"/>
      <c r="B113" s="122"/>
      <c r="C113" s="75" t="s">
        <v>246</v>
      </c>
      <c r="D113" s="110"/>
      <c r="E113" s="123"/>
      <c r="F113" s="62"/>
      <c r="G113" s="63"/>
      <c r="H113" s="112"/>
    </row>
    <row r="114" spans="1:8" s="72" customFormat="1" ht="30" customHeight="1" x14ac:dyDescent="0.2">
      <c r="A114" s="65" t="s">
        <v>73</v>
      </c>
      <c r="B114" s="114">
        <f>MAX($B$73:B113)+1</f>
        <v>21</v>
      </c>
      <c r="C114" s="67" t="s">
        <v>74</v>
      </c>
      <c r="D114" s="68" t="s">
        <v>191</v>
      </c>
      <c r="E114" s="69" t="s">
        <v>25</v>
      </c>
      <c r="F114" s="62">
        <v>980</v>
      </c>
      <c r="G114" s="70"/>
      <c r="H114" s="71">
        <f t="shared" ref="H114:H115" si="16">ROUND(G114*F114,2)</f>
        <v>0</v>
      </c>
    </row>
    <row r="115" spans="1:8" s="78" customFormat="1" ht="30" customHeight="1" x14ac:dyDescent="0.2">
      <c r="A115" s="73" t="s">
        <v>75</v>
      </c>
      <c r="B115" s="114">
        <f>MAX($B$73:B114)+1</f>
        <v>22</v>
      </c>
      <c r="C115" s="67" t="s">
        <v>76</v>
      </c>
      <c r="D115" s="68" t="s">
        <v>191</v>
      </c>
      <c r="E115" s="69" t="s">
        <v>26</v>
      </c>
      <c r="F115" s="62">
        <v>2960</v>
      </c>
      <c r="G115" s="70"/>
      <c r="H115" s="71">
        <f t="shared" si="16"/>
        <v>0</v>
      </c>
    </row>
    <row r="116" spans="1:8" s="72" customFormat="1" ht="32.65" customHeight="1" x14ac:dyDescent="0.2">
      <c r="A116" s="73" t="s">
        <v>77</v>
      </c>
      <c r="B116" s="114">
        <f>MAX($B$73:B115)+1</f>
        <v>23</v>
      </c>
      <c r="C116" s="67" t="s">
        <v>224</v>
      </c>
      <c r="D116" s="68" t="s">
        <v>191</v>
      </c>
      <c r="E116" s="69"/>
      <c r="F116" s="62"/>
      <c r="G116" s="63"/>
      <c r="H116" s="71"/>
    </row>
    <row r="117" spans="1:8" s="72" customFormat="1" ht="30" customHeight="1" x14ac:dyDescent="0.2">
      <c r="A117" s="73" t="s">
        <v>247</v>
      </c>
      <c r="B117" s="74" t="s">
        <v>27</v>
      </c>
      <c r="C117" s="67" t="s">
        <v>248</v>
      </c>
      <c r="D117" s="68" t="s">
        <v>2</v>
      </c>
      <c r="E117" s="69" t="s">
        <v>28</v>
      </c>
      <c r="F117" s="62">
        <v>1025</v>
      </c>
      <c r="G117" s="70"/>
      <c r="H117" s="71">
        <f t="shared" ref="H117" si="17">ROUND(G117*F117,2)</f>
        <v>0</v>
      </c>
    </row>
    <row r="118" spans="1:8" s="72" customFormat="1" ht="38.65" customHeight="1" x14ac:dyDescent="0.2">
      <c r="A118" s="73" t="s">
        <v>29</v>
      </c>
      <c r="B118" s="114">
        <f>MAX($B$73:B117)+1</f>
        <v>24</v>
      </c>
      <c r="C118" s="67" t="s">
        <v>30</v>
      </c>
      <c r="D118" s="68" t="s">
        <v>191</v>
      </c>
      <c r="E118" s="69"/>
      <c r="F118" s="62"/>
      <c r="G118" s="63"/>
      <c r="H118" s="71"/>
    </row>
    <row r="119" spans="1:8" s="72" customFormat="1" ht="30" customHeight="1" x14ac:dyDescent="0.2">
      <c r="A119" s="73" t="s">
        <v>249</v>
      </c>
      <c r="B119" s="74" t="s">
        <v>27</v>
      </c>
      <c r="C119" s="67" t="s">
        <v>250</v>
      </c>
      <c r="D119" s="68" t="s">
        <v>2</v>
      </c>
      <c r="E119" s="69" t="s">
        <v>25</v>
      </c>
      <c r="F119" s="62">
        <v>240</v>
      </c>
      <c r="G119" s="70"/>
      <c r="H119" s="71">
        <f t="shared" ref="H119:H121" si="18">ROUND(G119*F119,2)</f>
        <v>0</v>
      </c>
    </row>
    <row r="120" spans="1:8" s="72" customFormat="1" ht="38.65" customHeight="1" x14ac:dyDescent="0.2">
      <c r="A120" s="73" t="s">
        <v>78</v>
      </c>
      <c r="B120" s="114">
        <f>MAX($B$73:B119)+1</f>
        <v>25</v>
      </c>
      <c r="C120" s="67" t="s">
        <v>229</v>
      </c>
      <c r="D120" s="68" t="s">
        <v>230</v>
      </c>
      <c r="E120" s="115"/>
      <c r="F120" s="116"/>
      <c r="G120" s="117"/>
      <c r="H120" s="118"/>
    </row>
    <row r="121" spans="1:8" s="72" customFormat="1" ht="30" customHeight="1" x14ac:dyDescent="0.2">
      <c r="A121" s="73" t="s">
        <v>231</v>
      </c>
      <c r="B121" s="84" t="s">
        <v>27</v>
      </c>
      <c r="C121" s="85" t="s">
        <v>232</v>
      </c>
      <c r="D121" s="86" t="s">
        <v>2</v>
      </c>
      <c r="E121" s="87" t="s">
        <v>26</v>
      </c>
      <c r="F121" s="88">
        <v>2960</v>
      </c>
      <c r="G121" s="89"/>
      <c r="H121" s="90">
        <f t="shared" si="18"/>
        <v>0</v>
      </c>
    </row>
    <row r="122" spans="1:8" s="78" customFormat="1" ht="44.1" customHeight="1" x14ac:dyDescent="0.2">
      <c r="A122" s="65" t="s">
        <v>182</v>
      </c>
      <c r="B122" s="114">
        <f>MAX($B$73:B121)+1</f>
        <v>26</v>
      </c>
      <c r="C122" s="67" t="s">
        <v>183</v>
      </c>
      <c r="D122" s="68" t="s">
        <v>217</v>
      </c>
      <c r="E122" s="93"/>
      <c r="F122" s="62"/>
      <c r="G122" s="63"/>
      <c r="H122" s="96"/>
    </row>
    <row r="123" spans="1:8" s="78" customFormat="1" ht="30" customHeight="1" x14ac:dyDescent="0.2">
      <c r="A123" s="65" t="s">
        <v>184</v>
      </c>
      <c r="B123" s="74" t="s">
        <v>27</v>
      </c>
      <c r="C123" s="67" t="s">
        <v>168</v>
      </c>
      <c r="D123" s="68"/>
      <c r="E123" s="69"/>
      <c r="F123" s="62"/>
      <c r="G123" s="63"/>
      <c r="H123" s="96"/>
    </row>
    <row r="124" spans="1:8" s="78" customFormat="1" ht="30" customHeight="1" x14ac:dyDescent="0.2">
      <c r="A124" s="65" t="s">
        <v>185</v>
      </c>
      <c r="B124" s="91" t="s">
        <v>82</v>
      </c>
      <c r="C124" s="67" t="s">
        <v>96</v>
      </c>
      <c r="D124" s="68"/>
      <c r="E124" s="69" t="s">
        <v>28</v>
      </c>
      <c r="F124" s="62">
        <v>545</v>
      </c>
      <c r="G124" s="70"/>
      <c r="H124" s="71">
        <f>ROUND(G124*F124,2)</f>
        <v>0</v>
      </c>
    </row>
    <row r="125" spans="1:8" s="72" customFormat="1" ht="30" customHeight="1" x14ac:dyDescent="0.2">
      <c r="A125" s="65" t="s">
        <v>51</v>
      </c>
      <c r="B125" s="114">
        <f>MAX($B$73:B124)+1</f>
        <v>27</v>
      </c>
      <c r="C125" s="67" t="s">
        <v>52</v>
      </c>
      <c r="D125" s="68" t="s">
        <v>97</v>
      </c>
      <c r="E125" s="69" t="s">
        <v>43</v>
      </c>
      <c r="F125" s="94">
        <v>540</v>
      </c>
      <c r="G125" s="70"/>
      <c r="H125" s="71">
        <f>ROUND(G125*F125,2)</f>
        <v>0</v>
      </c>
    </row>
    <row r="126" spans="1:8" s="113" customFormat="1" ht="48" customHeight="1" x14ac:dyDescent="0.2">
      <c r="A126" s="109"/>
      <c r="B126" s="122"/>
      <c r="C126" s="75" t="s">
        <v>20</v>
      </c>
      <c r="D126" s="110"/>
      <c r="E126" s="123"/>
      <c r="F126" s="62"/>
      <c r="G126" s="63"/>
      <c r="H126" s="71"/>
    </row>
    <row r="127" spans="1:8" s="72" customFormat="1" ht="30" customHeight="1" x14ac:dyDescent="0.2">
      <c r="A127" s="65" t="s">
        <v>98</v>
      </c>
      <c r="B127" s="114">
        <f>MAX($B$73:B126)+1</f>
        <v>28</v>
      </c>
      <c r="C127" s="67" t="s">
        <v>99</v>
      </c>
      <c r="D127" s="68" t="s">
        <v>100</v>
      </c>
      <c r="E127" s="69"/>
      <c r="F127" s="94"/>
      <c r="G127" s="63"/>
      <c r="H127" s="96"/>
    </row>
    <row r="128" spans="1:8" s="72" customFormat="1" ht="30" customHeight="1" x14ac:dyDescent="0.2">
      <c r="A128" s="65" t="s">
        <v>181</v>
      </c>
      <c r="B128" s="74" t="s">
        <v>27</v>
      </c>
      <c r="C128" s="67" t="s">
        <v>101</v>
      </c>
      <c r="D128" s="68"/>
      <c r="E128" s="69" t="s">
        <v>33</v>
      </c>
      <c r="F128" s="94">
        <v>8</v>
      </c>
      <c r="G128" s="70"/>
      <c r="H128" s="71">
        <f>ROUND(G128*F128,2)</f>
        <v>0</v>
      </c>
    </row>
    <row r="129" spans="1:8" s="97" customFormat="1" ht="30" customHeight="1" x14ac:dyDescent="0.2">
      <c r="A129" s="65" t="s">
        <v>120</v>
      </c>
      <c r="B129" s="114">
        <f>MAX($B$73:B128)+1</f>
        <v>29</v>
      </c>
      <c r="C129" s="67" t="s">
        <v>121</v>
      </c>
      <c r="D129" s="68" t="s">
        <v>100</v>
      </c>
      <c r="E129" s="69"/>
      <c r="F129" s="94"/>
      <c r="G129" s="63"/>
      <c r="H129" s="96"/>
    </row>
    <row r="130" spans="1:8" s="97" customFormat="1" ht="30" customHeight="1" x14ac:dyDescent="0.2">
      <c r="A130" s="65" t="s">
        <v>122</v>
      </c>
      <c r="B130" s="74" t="s">
        <v>27</v>
      </c>
      <c r="C130" s="67" t="s">
        <v>123</v>
      </c>
      <c r="D130" s="68"/>
      <c r="E130" s="69" t="s">
        <v>33</v>
      </c>
      <c r="F130" s="94">
        <v>4</v>
      </c>
      <c r="G130" s="70"/>
      <c r="H130" s="71">
        <f>ROUND(G130*F130,2)</f>
        <v>0</v>
      </c>
    </row>
    <row r="131" spans="1:8" s="78" customFormat="1" ht="30" customHeight="1" x14ac:dyDescent="0.2">
      <c r="A131" s="65" t="s">
        <v>102</v>
      </c>
      <c r="B131" s="114">
        <f>MAX($B$73:B130)+1</f>
        <v>30</v>
      </c>
      <c r="C131" s="67" t="s">
        <v>103</v>
      </c>
      <c r="D131" s="68" t="s">
        <v>100</v>
      </c>
      <c r="E131" s="69"/>
      <c r="F131" s="94"/>
      <c r="G131" s="63"/>
      <c r="H131" s="96"/>
    </row>
    <row r="132" spans="1:8" s="78" customFormat="1" ht="30" customHeight="1" x14ac:dyDescent="0.2">
      <c r="A132" s="65" t="s">
        <v>104</v>
      </c>
      <c r="B132" s="74" t="s">
        <v>27</v>
      </c>
      <c r="C132" s="67" t="s">
        <v>105</v>
      </c>
      <c r="D132" s="68"/>
      <c r="E132" s="69"/>
      <c r="F132" s="94"/>
      <c r="G132" s="63"/>
      <c r="H132" s="96"/>
    </row>
    <row r="133" spans="1:8" s="78" customFormat="1" ht="44.1" customHeight="1" x14ac:dyDescent="0.2">
      <c r="A133" s="65" t="s">
        <v>150</v>
      </c>
      <c r="B133" s="91" t="s">
        <v>82</v>
      </c>
      <c r="C133" s="67" t="s">
        <v>220</v>
      </c>
      <c r="D133" s="68"/>
      <c r="E133" s="69" t="s">
        <v>43</v>
      </c>
      <c r="F133" s="94">
        <v>50</v>
      </c>
      <c r="G133" s="70"/>
      <c r="H133" s="71">
        <f>ROUND(G133*F133,2)</f>
        <v>0</v>
      </c>
    </row>
    <row r="134" spans="1:8" s="78" customFormat="1" ht="30" customHeight="1" x14ac:dyDescent="0.2">
      <c r="A134" s="65" t="s">
        <v>104</v>
      </c>
      <c r="B134" s="74" t="s">
        <v>34</v>
      </c>
      <c r="C134" s="67" t="s">
        <v>259</v>
      </c>
      <c r="D134" s="68"/>
      <c r="E134" s="69"/>
      <c r="F134" s="94"/>
      <c r="G134" s="63"/>
      <c r="H134" s="96"/>
    </row>
    <row r="135" spans="1:8" s="78" customFormat="1" ht="44.1" customHeight="1" x14ac:dyDescent="0.2">
      <c r="A135" s="65" t="s">
        <v>150</v>
      </c>
      <c r="B135" s="91" t="s">
        <v>82</v>
      </c>
      <c r="C135" s="67" t="s">
        <v>220</v>
      </c>
      <c r="D135" s="68"/>
      <c r="E135" s="69" t="s">
        <v>43</v>
      </c>
      <c r="F135" s="94">
        <v>45</v>
      </c>
      <c r="G135" s="70"/>
      <c r="H135" s="71">
        <f>ROUND(G135*F135,2)</f>
        <v>0</v>
      </c>
    </row>
    <row r="136" spans="1:8" s="103" customFormat="1" ht="39.6" customHeight="1" x14ac:dyDescent="0.2">
      <c r="A136" s="65" t="s">
        <v>106</v>
      </c>
      <c r="B136" s="114">
        <f>MAX($B$73:B135)+1</f>
        <v>31</v>
      </c>
      <c r="C136" s="102" t="s">
        <v>271</v>
      </c>
      <c r="D136" s="68" t="s">
        <v>100</v>
      </c>
      <c r="E136" s="69"/>
      <c r="F136" s="94"/>
      <c r="G136" s="63"/>
      <c r="H136" s="96"/>
    </row>
    <row r="137" spans="1:8" s="103" customFormat="1" ht="39.6" customHeight="1" x14ac:dyDescent="0.2">
      <c r="A137" s="65" t="s">
        <v>108</v>
      </c>
      <c r="B137" s="74" t="s">
        <v>27</v>
      </c>
      <c r="C137" s="102" t="s">
        <v>221</v>
      </c>
      <c r="D137" s="68"/>
      <c r="E137" s="69"/>
      <c r="F137" s="94"/>
      <c r="G137" s="63"/>
      <c r="H137" s="96"/>
    </row>
    <row r="138" spans="1:8" s="78" customFormat="1" ht="44.1" customHeight="1" x14ac:dyDescent="0.2">
      <c r="A138" s="65" t="s">
        <v>255</v>
      </c>
      <c r="B138" s="91" t="s">
        <v>82</v>
      </c>
      <c r="C138" s="67" t="s">
        <v>251</v>
      </c>
      <c r="D138" s="68"/>
      <c r="E138" s="69" t="s">
        <v>33</v>
      </c>
      <c r="F138" s="94">
        <v>4</v>
      </c>
      <c r="G138" s="70"/>
      <c r="H138" s="71">
        <f t="shared" ref="H138" si="19">ROUND(G138*F138,2)</f>
        <v>0</v>
      </c>
    </row>
    <row r="139" spans="1:8" s="172" customFormat="1" ht="39.6" customHeight="1" x14ac:dyDescent="0.2">
      <c r="A139" s="157" t="s">
        <v>108</v>
      </c>
      <c r="B139" s="166" t="s">
        <v>34</v>
      </c>
      <c r="C139" s="171" t="s">
        <v>260</v>
      </c>
      <c r="D139" s="160"/>
      <c r="E139" s="161"/>
      <c r="F139" s="162"/>
      <c r="G139" s="163"/>
      <c r="H139" s="164"/>
    </row>
    <row r="140" spans="1:8" s="165" customFormat="1" ht="44.1" customHeight="1" x14ac:dyDescent="0.2">
      <c r="A140" s="157" t="s">
        <v>255</v>
      </c>
      <c r="B140" s="167" t="s">
        <v>82</v>
      </c>
      <c r="C140" s="159" t="s">
        <v>261</v>
      </c>
      <c r="D140" s="160"/>
      <c r="E140" s="161" t="s">
        <v>33</v>
      </c>
      <c r="F140" s="162">
        <v>2</v>
      </c>
      <c r="G140" s="169"/>
      <c r="H140" s="170">
        <f t="shared" ref="H140" si="20">ROUND(G140*F140,2)</f>
        <v>0</v>
      </c>
    </row>
    <row r="141" spans="1:8" s="78" customFormat="1" ht="44.1" customHeight="1" x14ac:dyDescent="0.2">
      <c r="A141" s="65" t="s">
        <v>255</v>
      </c>
      <c r="B141" s="91" t="s">
        <v>83</v>
      </c>
      <c r="C141" s="67" t="s">
        <v>252</v>
      </c>
      <c r="D141" s="68"/>
      <c r="E141" s="69" t="s">
        <v>33</v>
      </c>
      <c r="F141" s="94">
        <v>2</v>
      </c>
      <c r="G141" s="70"/>
      <c r="H141" s="71">
        <f t="shared" ref="H141:H144" si="21">ROUND(G141*F141,2)</f>
        <v>0</v>
      </c>
    </row>
    <row r="142" spans="1:8" s="72" customFormat="1" ht="30" customHeight="1" x14ac:dyDescent="0.2">
      <c r="A142" s="65" t="s">
        <v>151</v>
      </c>
      <c r="B142" s="114">
        <f>MAX($B$73:B141)+1</f>
        <v>32</v>
      </c>
      <c r="C142" s="67" t="s">
        <v>152</v>
      </c>
      <c r="D142" s="68" t="s">
        <v>100</v>
      </c>
      <c r="E142" s="69" t="s">
        <v>33</v>
      </c>
      <c r="F142" s="94">
        <v>5</v>
      </c>
      <c r="G142" s="70"/>
      <c r="H142" s="71">
        <f t="shared" si="21"/>
        <v>0</v>
      </c>
    </row>
    <row r="143" spans="1:8" s="72" customFormat="1" ht="30" customHeight="1" x14ac:dyDescent="0.2">
      <c r="A143" s="65" t="s">
        <v>153</v>
      </c>
      <c r="B143" s="114">
        <f>MAX($B$73:B142)+1</f>
        <v>33</v>
      </c>
      <c r="C143" s="67" t="s">
        <v>154</v>
      </c>
      <c r="D143" s="68" t="s">
        <v>100</v>
      </c>
      <c r="E143" s="69" t="s">
        <v>33</v>
      </c>
      <c r="F143" s="94">
        <v>4</v>
      </c>
      <c r="G143" s="70"/>
      <c r="H143" s="71">
        <f t="shared" si="21"/>
        <v>0</v>
      </c>
    </row>
    <row r="144" spans="1:8" s="78" customFormat="1" ht="33" customHeight="1" x14ac:dyDescent="0.2">
      <c r="A144" s="65" t="s">
        <v>109</v>
      </c>
      <c r="B144" s="124">
        <f>MAX($B$73:B143)+1</f>
        <v>34</v>
      </c>
      <c r="C144" s="9" t="s">
        <v>110</v>
      </c>
      <c r="D144" s="10" t="s">
        <v>111</v>
      </c>
      <c r="E144" s="87" t="s">
        <v>43</v>
      </c>
      <c r="F144" s="100">
        <f>4*8*2</f>
        <v>64</v>
      </c>
      <c r="G144" s="89"/>
      <c r="H144" s="90">
        <f t="shared" si="21"/>
        <v>0</v>
      </c>
    </row>
    <row r="145" spans="1:8" s="180" customFormat="1" ht="36" customHeight="1" x14ac:dyDescent="0.2">
      <c r="A145" s="173"/>
      <c r="B145" s="174"/>
      <c r="C145" s="175" t="s">
        <v>262</v>
      </c>
      <c r="D145" s="176"/>
      <c r="E145" s="177"/>
      <c r="F145" s="178"/>
      <c r="G145" s="173"/>
      <c r="H145" s="179"/>
    </row>
    <row r="146" spans="1:8" s="172" customFormat="1" ht="39.6" customHeight="1" x14ac:dyDescent="0.2">
      <c r="A146" s="157"/>
      <c r="B146" s="181">
        <f>MAX($B$72:B145)+1</f>
        <v>35</v>
      </c>
      <c r="C146" s="171" t="s">
        <v>263</v>
      </c>
      <c r="D146" s="160" t="s">
        <v>100</v>
      </c>
      <c r="E146" s="161"/>
      <c r="F146" s="162"/>
      <c r="G146" s="163"/>
      <c r="H146" s="164"/>
    </row>
    <row r="147" spans="1:8" s="172" customFormat="1" ht="39.6" customHeight="1" x14ac:dyDescent="0.2">
      <c r="A147" s="157"/>
      <c r="B147" s="166" t="s">
        <v>27</v>
      </c>
      <c r="C147" s="171" t="s">
        <v>264</v>
      </c>
      <c r="D147" s="160"/>
      <c r="E147" s="161"/>
      <c r="F147" s="162"/>
      <c r="G147" s="163"/>
      <c r="H147" s="164"/>
    </row>
    <row r="148" spans="1:8" s="165" customFormat="1" ht="44.1" customHeight="1" x14ac:dyDescent="0.2">
      <c r="A148" s="157"/>
      <c r="B148" s="167" t="s">
        <v>82</v>
      </c>
      <c r="C148" s="159" t="s">
        <v>265</v>
      </c>
      <c r="D148" s="160"/>
      <c r="E148" s="161" t="s">
        <v>43</v>
      </c>
      <c r="F148" s="162">
        <v>36</v>
      </c>
      <c r="G148" s="169"/>
      <c r="H148" s="170">
        <f t="shared" ref="H148" si="22">ROUND(G148*F148,2)</f>
        <v>0</v>
      </c>
    </row>
    <row r="149" spans="1:8" s="182" customFormat="1" ht="30" customHeight="1" x14ac:dyDescent="0.2">
      <c r="A149" s="157"/>
      <c r="B149" s="181">
        <f>MAX($B$72:B148)+1</f>
        <v>36</v>
      </c>
      <c r="C149" s="171" t="s">
        <v>266</v>
      </c>
      <c r="D149" s="160" t="s">
        <v>100</v>
      </c>
      <c r="E149" s="161"/>
      <c r="F149" s="162"/>
      <c r="G149" s="163"/>
      <c r="H149" s="164"/>
    </row>
    <row r="150" spans="1:8" s="182" customFormat="1" ht="30" customHeight="1" x14ac:dyDescent="0.2">
      <c r="A150" s="157"/>
      <c r="B150" s="166" t="s">
        <v>27</v>
      </c>
      <c r="C150" s="171" t="s">
        <v>258</v>
      </c>
      <c r="D150" s="160"/>
      <c r="E150" s="161" t="s">
        <v>33</v>
      </c>
      <c r="F150" s="162">
        <v>6</v>
      </c>
      <c r="G150" s="169"/>
      <c r="H150" s="170">
        <f>ROUND(G150*F150,2)</f>
        <v>0</v>
      </c>
    </row>
    <row r="151" spans="1:8" s="182" customFormat="1" ht="30" customHeight="1" x14ac:dyDescent="0.2">
      <c r="A151" s="157"/>
      <c r="B151" s="181">
        <f>MAX($B$72:B150)+1</f>
        <v>37</v>
      </c>
      <c r="C151" s="171" t="s">
        <v>267</v>
      </c>
      <c r="D151" s="160" t="s">
        <v>100</v>
      </c>
      <c r="E151" s="161"/>
      <c r="F151" s="162"/>
      <c r="G151" s="163"/>
      <c r="H151" s="164"/>
    </row>
    <row r="152" spans="1:8" s="182" customFormat="1" ht="29.45" customHeight="1" x14ac:dyDescent="0.2">
      <c r="A152" s="157"/>
      <c r="B152" s="166" t="s">
        <v>27</v>
      </c>
      <c r="C152" s="171" t="s">
        <v>268</v>
      </c>
      <c r="D152" s="160"/>
      <c r="E152" s="161" t="s">
        <v>43</v>
      </c>
      <c r="F152" s="162">
        <v>50</v>
      </c>
      <c r="G152" s="169"/>
      <c r="H152" s="170">
        <f>ROUND(G152*F152,2)</f>
        <v>0</v>
      </c>
    </row>
    <row r="153" spans="1:8" s="165" customFormat="1" ht="30.6" customHeight="1" x14ac:dyDescent="0.2">
      <c r="A153" s="157"/>
      <c r="B153" s="181">
        <f>MAX($B$72:B152)+1</f>
        <v>38</v>
      </c>
      <c r="C153" s="7" t="s">
        <v>269</v>
      </c>
      <c r="D153" s="8" t="s">
        <v>142</v>
      </c>
      <c r="E153" s="161" t="s">
        <v>270</v>
      </c>
      <c r="F153" s="162">
        <v>7</v>
      </c>
      <c r="G153" s="169"/>
      <c r="H153" s="170">
        <f>ROUND(G153*F153,2)</f>
        <v>0</v>
      </c>
    </row>
    <row r="154" spans="1:8" s="113" customFormat="1" ht="36" customHeight="1" x14ac:dyDescent="0.2">
      <c r="A154" s="109"/>
      <c r="B154" s="125"/>
      <c r="C154" s="75" t="s">
        <v>21</v>
      </c>
      <c r="D154" s="110"/>
      <c r="E154" s="123"/>
      <c r="F154" s="62"/>
      <c r="G154" s="63"/>
      <c r="H154" s="112"/>
    </row>
    <row r="155" spans="1:8" s="78" customFormat="1" ht="44.1" customHeight="1" x14ac:dyDescent="0.2">
      <c r="A155" s="65" t="s">
        <v>53</v>
      </c>
      <c r="B155" s="114">
        <f>MAX($B$73:B154)+1</f>
        <v>39</v>
      </c>
      <c r="C155" s="7" t="s">
        <v>173</v>
      </c>
      <c r="D155" s="8" t="s">
        <v>174</v>
      </c>
      <c r="E155" s="69" t="s">
        <v>33</v>
      </c>
      <c r="F155" s="94">
        <v>6</v>
      </c>
      <c r="G155" s="70"/>
      <c r="H155" s="71">
        <f>ROUND(G155*F155,2)</f>
        <v>0</v>
      </c>
    </row>
    <row r="156" spans="1:8" s="78" customFormat="1" ht="30" customHeight="1" x14ac:dyDescent="0.2">
      <c r="A156" s="65" t="s">
        <v>65</v>
      </c>
      <c r="B156" s="114">
        <f>MAX($B$73:B155)+1</f>
        <v>40</v>
      </c>
      <c r="C156" s="67" t="s">
        <v>69</v>
      </c>
      <c r="D156" s="68" t="s">
        <v>100</v>
      </c>
      <c r="E156" s="69"/>
      <c r="F156" s="94"/>
      <c r="G156" s="63"/>
      <c r="H156" s="96"/>
    </row>
    <row r="157" spans="1:8" s="78" customFormat="1" ht="30" customHeight="1" x14ac:dyDescent="0.2">
      <c r="A157" s="65" t="s">
        <v>70</v>
      </c>
      <c r="B157" s="74" t="s">
        <v>27</v>
      </c>
      <c r="C157" s="67" t="s">
        <v>112</v>
      </c>
      <c r="D157" s="68"/>
      <c r="E157" s="69" t="s">
        <v>66</v>
      </c>
      <c r="F157" s="101">
        <v>1.5</v>
      </c>
      <c r="G157" s="70"/>
      <c r="H157" s="71">
        <f>ROUND(G157*F157,2)</f>
        <v>0</v>
      </c>
    </row>
    <row r="158" spans="1:8" s="72" customFormat="1" ht="30" customHeight="1" x14ac:dyDescent="0.2">
      <c r="A158" s="65" t="s">
        <v>54</v>
      </c>
      <c r="B158" s="114">
        <f>MAX($B$73:B157)+1</f>
        <v>41</v>
      </c>
      <c r="C158" s="7" t="s">
        <v>175</v>
      </c>
      <c r="D158" s="8" t="s">
        <v>174</v>
      </c>
      <c r="E158" s="69"/>
      <c r="F158" s="94"/>
      <c r="G158" s="63"/>
      <c r="H158" s="96"/>
    </row>
    <row r="159" spans="1:8" s="78" customFormat="1" ht="30" customHeight="1" x14ac:dyDescent="0.2">
      <c r="A159" s="65" t="s">
        <v>55</v>
      </c>
      <c r="B159" s="74" t="s">
        <v>27</v>
      </c>
      <c r="C159" s="67" t="s">
        <v>113</v>
      </c>
      <c r="D159" s="68"/>
      <c r="E159" s="69" t="s">
        <v>33</v>
      </c>
      <c r="F159" s="94">
        <v>6</v>
      </c>
      <c r="G159" s="70"/>
      <c r="H159" s="71">
        <f>ROUND(G159*F159,2)</f>
        <v>0</v>
      </c>
    </row>
    <row r="160" spans="1:8" s="72" customFormat="1" ht="30" customHeight="1" x14ac:dyDescent="0.2">
      <c r="A160" s="65" t="s">
        <v>67</v>
      </c>
      <c r="B160" s="114">
        <f>MAX($B$73:B159)+1</f>
        <v>42</v>
      </c>
      <c r="C160" s="67" t="s">
        <v>71</v>
      </c>
      <c r="D160" s="8" t="s">
        <v>174</v>
      </c>
      <c r="E160" s="69" t="s">
        <v>33</v>
      </c>
      <c r="F160" s="94">
        <v>3</v>
      </c>
      <c r="G160" s="70"/>
      <c r="H160" s="71">
        <f t="shared" ref="H160:H161" si="23">ROUND(G160*F160,2)</f>
        <v>0</v>
      </c>
    </row>
    <row r="161" spans="1:8" s="80" customFormat="1" ht="30" customHeight="1" x14ac:dyDescent="0.2">
      <c r="A161" s="65" t="s">
        <v>68</v>
      </c>
      <c r="B161" s="114">
        <f>MAX($B$73:B160)+1</f>
        <v>43</v>
      </c>
      <c r="C161" s="67" t="s">
        <v>72</v>
      </c>
      <c r="D161" s="8" t="s">
        <v>174</v>
      </c>
      <c r="E161" s="69" t="s">
        <v>33</v>
      </c>
      <c r="F161" s="94">
        <v>20</v>
      </c>
      <c r="G161" s="70"/>
      <c r="H161" s="71">
        <f t="shared" si="23"/>
        <v>0</v>
      </c>
    </row>
    <row r="162" spans="1:8" s="80" customFormat="1" ht="30" customHeight="1" x14ac:dyDescent="0.2">
      <c r="A162" s="11" t="s">
        <v>178</v>
      </c>
      <c r="B162" s="114">
        <f>MAX($B$73:B161)+1</f>
        <v>44</v>
      </c>
      <c r="C162" s="7" t="s">
        <v>179</v>
      </c>
      <c r="D162" s="8" t="s">
        <v>174</v>
      </c>
      <c r="E162" s="12" t="s">
        <v>33</v>
      </c>
      <c r="F162" s="13">
        <v>3</v>
      </c>
      <c r="G162" s="14"/>
      <c r="H162" s="15">
        <f>ROUND(G162*F162,2)</f>
        <v>0</v>
      </c>
    </row>
    <row r="163" spans="1:8" s="113" customFormat="1" ht="36" customHeight="1" x14ac:dyDescent="0.2">
      <c r="A163" s="109"/>
      <c r="B163" s="58"/>
      <c r="C163" s="75" t="s">
        <v>22</v>
      </c>
      <c r="D163" s="110"/>
      <c r="E163" s="121"/>
      <c r="F163" s="110"/>
      <c r="G163" s="63"/>
      <c r="H163" s="112"/>
    </row>
    <row r="164" spans="1:8" s="72" customFormat="1" ht="30" customHeight="1" x14ac:dyDescent="0.2">
      <c r="A164" s="77" t="s">
        <v>57</v>
      </c>
      <c r="B164" s="114">
        <f>MAX($B$73:B163)+1</f>
        <v>45</v>
      </c>
      <c r="C164" s="67" t="s">
        <v>58</v>
      </c>
      <c r="D164" s="68" t="s">
        <v>114</v>
      </c>
      <c r="E164" s="69"/>
      <c r="F164" s="62"/>
      <c r="G164" s="63"/>
      <c r="H164" s="71"/>
    </row>
    <row r="165" spans="1:8" s="78" customFormat="1" ht="30" customHeight="1" x14ac:dyDescent="0.2">
      <c r="A165" s="77" t="s">
        <v>59</v>
      </c>
      <c r="B165" s="126" t="s">
        <v>27</v>
      </c>
      <c r="C165" s="127" t="s">
        <v>115</v>
      </c>
      <c r="D165" s="128"/>
      <c r="E165" s="129" t="s">
        <v>26</v>
      </c>
      <c r="F165" s="130">
        <v>14300</v>
      </c>
      <c r="G165" s="131"/>
      <c r="H165" s="132">
        <f>ROUND(G165*F165,2)</f>
        <v>0</v>
      </c>
    </row>
    <row r="166" spans="1:8" s="56" customFormat="1" ht="30" customHeight="1" thickBot="1" x14ac:dyDescent="0.25">
      <c r="A166" s="133"/>
      <c r="B166" s="106" t="str">
        <f>B72</f>
        <v>B</v>
      </c>
      <c r="C166" s="189" t="str">
        <f>C72</f>
        <v>PANDORA AVENUE RECONSTRUCTION - DAY ST TO WAYOATA ST</v>
      </c>
      <c r="D166" s="190"/>
      <c r="E166" s="190"/>
      <c r="F166" s="191"/>
      <c r="G166" s="134" t="s">
        <v>15</v>
      </c>
      <c r="H166" s="133">
        <f>SUM(H72:H165)</f>
        <v>0</v>
      </c>
    </row>
    <row r="167" spans="1:8" s="19" customFormat="1" ht="30" customHeight="1" thickTop="1" x14ac:dyDescent="0.2">
      <c r="A167" s="16"/>
      <c r="B167" s="17" t="s">
        <v>14</v>
      </c>
      <c r="C167" s="195" t="s">
        <v>253</v>
      </c>
      <c r="D167" s="196"/>
      <c r="E167" s="196"/>
      <c r="F167" s="197"/>
      <c r="G167" s="135"/>
      <c r="H167" s="18"/>
    </row>
    <row r="168" spans="1:8" s="22" customFormat="1" ht="30" customHeight="1" x14ac:dyDescent="0.2">
      <c r="A168" s="20" t="s">
        <v>188</v>
      </c>
      <c r="B168" s="1" t="s">
        <v>155</v>
      </c>
      <c r="C168" s="2" t="s">
        <v>189</v>
      </c>
      <c r="D168" s="6" t="s">
        <v>254</v>
      </c>
      <c r="E168" s="3" t="s">
        <v>187</v>
      </c>
      <c r="F168" s="5">
        <v>1</v>
      </c>
      <c r="G168" s="21"/>
      <c r="H168" s="4">
        <f t="shared" ref="H168" si="24">ROUND(G168*F168,2)</f>
        <v>0</v>
      </c>
    </row>
    <row r="169" spans="1:8" s="19" customFormat="1" ht="30" customHeight="1" thickBot="1" x14ac:dyDescent="0.25">
      <c r="A169" s="23"/>
      <c r="B169" s="24" t="str">
        <f>B167</f>
        <v>C</v>
      </c>
      <c r="C169" s="183" t="str">
        <f>C167</f>
        <v>MOBILIZATION /DEMOBILIZATION</v>
      </c>
      <c r="D169" s="184"/>
      <c r="E169" s="184"/>
      <c r="F169" s="185"/>
      <c r="G169" s="136" t="s">
        <v>15</v>
      </c>
      <c r="H169" s="25">
        <f>H168</f>
        <v>0</v>
      </c>
    </row>
    <row r="170" spans="1:8" ht="36" customHeight="1" thickTop="1" x14ac:dyDescent="0.25">
      <c r="A170" s="137"/>
      <c r="B170" s="138"/>
      <c r="C170" s="139" t="s">
        <v>16</v>
      </c>
      <c r="D170" s="140"/>
      <c r="E170" s="141"/>
      <c r="F170" s="141"/>
      <c r="G170" s="156"/>
      <c r="H170" s="142"/>
    </row>
    <row r="171" spans="1:8" ht="30" customHeight="1" thickBot="1" x14ac:dyDescent="0.25">
      <c r="A171" s="105"/>
      <c r="B171" s="106" t="str">
        <f>B6</f>
        <v>A</v>
      </c>
      <c r="C171" s="198" t="str">
        <f>C6</f>
        <v>DAY STREET REHABILITATION - PANDORA AVE TO REGENT AVE</v>
      </c>
      <c r="D171" s="190"/>
      <c r="E171" s="190"/>
      <c r="F171" s="191"/>
      <c r="G171" s="155" t="s">
        <v>15</v>
      </c>
      <c r="H171" s="105">
        <f>H71</f>
        <v>0</v>
      </c>
    </row>
    <row r="172" spans="1:8" ht="30" customHeight="1" thickTop="1" thickBot="1" x14ac:dyDescent="0.25">
      <c r="A172" s="105"/>
      <c r="B172" s="106" t="str">
        <f>B72</f>
        <v>B</v>
      </c>
      <c r="C172" s="199" t="str">
        <f>C72</f>
        <v>PANDORA AVENUE RECONSTRUCTION - DAY ST TO WAYOATA ST</v>
      </c>
      <c r="D172" s="200"/>
      <c r="E172" s="200"/>
      <c r="F172" s="201"/>
      <c r="G172" s="107" t="s">
        <v>15</v>
      </c>
      <c r="H172" s="105">
        <f>H166</f>
        <v>0</v>
      </c>
    </row>
    <row r="173" spans="1:8" ht="30" customHeight="1" thickTop="1" thickBot="1" x14ac:dyDescent="0.25">
      <c r="A173" s="143"/>
      <c r="B173" s="106" t="str">
        <f>B167</f>
        <v>C</v>
      </c>
      <c r="C173" s="202" t="str">
        <f>C167</f>
        <v>MOBILIZATION /DEMOBILIZATION</v>
      </c>
      <c r="D173" s="203"/>
      <c r="E173" s="203"/>
      <c r="F173" s="204"/>
      <c r="G173" s="144" t="s">
        <v>15</v>
      </c>
      <c r="H173" s="143">
        <f>H169</f>
        <v>0</v>
      </c>
    </row>
    <row r="174" spans="1:8" s="145" customFormat="1" ht="37.9" customHeight="1" thickTop="1" x14ac:dyDescent="0.2">
      <c r="A174" s="57"/>
      <c r="B174" s="205" t="s">
        <v>24</v>
      </c>
      <c r="C174" s="206"/>
      <c r="D174" s="206"/>
      <c r="E174" s="206"/>
      <c r="F174" s="206"/>
      <c r="G174" s="207">
        <f>SUM(H171:H173)</f>
        <v>0</v>
      </c>
      <c r="H174" s="208"/>
    </row>
    <row r="175" spans="1:8" ht="15.95" customHeight="1" x14ac:dyDescent="0.2">
      <c r="A175" s="146"/>
      <c r="B175" s="147"/>
      <c r="C175" s="148"/>
      <c r="D175" s="149"/>
      <c r="E175" s="148"/>
      <c r="F175" s="148"/>
      <c r="G175" s="150"/>
      <c r="H175" s="151"/>
    </row>
  </sheetData>
  <sheetProtection algorithmName="SHA-512" hashValue="hjznudT8PMASEU3pEWxp/AYE7YILS9ES5zta2CES6qi1t7WyS+51gvoYRA+ItBEJGkSiNx9mX2UDsTvVy4h69g==" saltValue="V4xixwN7TzB9RnaMyn+BgA==" spinCount="100000" sheet="1" objects="1" scenarios="1" selectLockedCells="1"/>
  <mergeCells count="11">
    <mergeCell ref="C171:F171"/>
    <mergeCell ref="C172:F172"/>
    <mergeCell ref="C173:F173"/>
    <mergeCell ref="B174:F174"/>
    <mergeCell ref="G174:H174"/>
    <mergeCell ref="C169:F169"/>
    <mergeCell ref="C6:F6"/>
    <mergeCell ref="C71:F71"/>
    <mergeCell ref="C72:F72"/>
    <mergeCell ref="C166:F166"/>
    <mergeCell ref="C167:F167"/>
  </mergeCells>
  <conditionalFormatting sqref="D168 D69:D70 D67">
    <cfRule type="cellIs" dxfId="271" priority="275" stopIfTrue="1" operator="equal">
      <formula>"CW 2130-R11"</formula>
    </cfRule>
    <cfRule type="cellIs" dxfId="270" priority="276" stopIfTrue="1" operator="equal">
      <formula>"CW 3120-R2"</formula>
    </cfRule>
    <cfRule type="cellIs" dxfId="269" priority="277" stopIfTrue="1" operator="equal">
      <formula>"CW 3240-R7"</formula>
    </cfRule>
  </conditionalFormatting>
  <conditionalFormatting sqref="G168">
    <cfRule type="expression" dxfId="268" priority="274">
      <formula>G168&gt;G174*0.05</formula>
    </cfRule>
  </conditionalFormatting>
  <conditionalFormatting sqref="D22:D24 D14 D16:D18 D35 D27:D32 D48:D49">
    <cfRule type="cellIs" dxfId="267" priority="271" stopIfTrue="1" operator="equal">
      <formula>"CW 2130-R11"</formula>
    </cfRule>
    <cfRule type="cellIs" dxfId="266" priority="272" stopIfTrue="1" operator="equal">
      <formula>"CW 3120-R2"</formula>
    </cfRule>
    <cfRule type="cellIs" dxfId="265" priority="273" stopIfTrue="1" operator="equal">
      <formula>"CW 3240-R7"</formula>
    </cfRule>
  </conditionalFormatting>
  <conditionalFormatting sqref="D12">
    <cfRule type="cellIs" dxfId="264" priority="268" stopIfTrue="1" operator="equal">
      <formula>"CW 2130-R11"</formula>
    </cfRule>
    <cfRule type="cellIs" dxfId="263" priority="269" stopIfTrue="1" operator="equal">
      <formula>"CW 3120-R2"</formula>
    </cfRule>
    <cfRule type="cellIs" dxfId="262" priority="270" stopIfTrue="1" operator="equal">
      <formula>"CW 3240-R7"</formula>
    </cfRule>
  </conditionalFormatting>
  <conditionalFormatting sqref="D13">
    <cfRule type="cellIs" dxfId="261" priority="265" stopIfTrue="1" operator="equal">
      <formula>"CW 2130-R11"</formula>
    </cfRule>
    <cfRule type="cellIs" dxfId="260" priority="266" stopIfTrue="1" operator="equal">
      <formula>"CW 3120-R2"</formula>
    </cfRule>
    <cfRule type="cellIs" dxfId="259" priority="267" stopIfTrue="1" operator="equal">
      <formula>"CW 3240-R7"</formula>
    </cfRule>
  </conditionalFormatting>
  <conditionalFormatting sqref="D19">
    <cfRule type="cellIs" dxfId="258" priority="262" stopIfTrue="1" operator="equal">
      <formula>"CW 2130-R11"</formula>
    </cfRule>
    <cfRule type="cellIs" dxfId="257" priority="263" stopIfTrue="1" operator="equal">
      <formula>"CW 3120-R2"</formula>
    </cfRule>
    <cfRule type="cellIs" dxfId="256" priority="264" stopIfTrue="1" operator="equal">
      <formula>"CW 3240-R7"</formula>
    </cfRule>
  </conditionalFormatting>
  <conditionalFormatting sqref="D20">
    <cfRule type="cellIs" dxfId="255" priority="259" stopIfTrue="1" operator="equal">
      <formula>"CW 2130-R11"</formula>
    </cfRule>
    <cfRule type="cellIs" dxfId="254" priority="260" stopIfTrue="1" operator="equal">
      <formula>"CW 3120-R2"</formula>
    </cfRule>
    <cfRule type="cellIs" dxfId="253" priority="261" stopIfTrue="1" operator="equal">
      <formula>"CW 3240-R7"</formula>
    </cfRule>
  </conditionalFormatting>
  <conditionalFormatting sqref="D26">
    <cfRule type="cellIs" dxfId="252" priority="256" stopIfTrue="1" operator="equal">
      <formula>"CW 2130-R11"</formula>
    </cfRule>
    <cfRule type="cellIs" dxfId="251" priority="257" stopIfTrue="1" operator="equal">
      <formula>"CW 3120-R2"</formula>
    </cfRule>
    <cfRule type="cellIs" dxfId="250" priority="258" stopIfTrue="1" operator="equal">
      <formula>"CW 3240-R7"</formula>
    </cfRule>
  </conditionalFormatting>
  <conditionalFormatting sqref="D25">
    <cfRule type="cellIs" dxfId="249" priority="253" stopIfTrue="1" operator="equal">
      <formula>"CW 2130-R11"</formula>
    </cfRule>
    <cfRule type="cellIs" dxfId="248" priority="254" stopIfTrue="1" operator="equal">
      <formula>"CW 3120-R2"</formula>
    </cfRule>
    <cfRule type="cellIs" dxfId="247" priority="255" stopIfTrue="1" operator="equal">
      <formula>"CW 3240-R7"</formula>
    </cfRule>
  </conditionalFormatting>
  <conditionalFormatting sqref="D33">
    <cfRule type="cellIs" dxfId="246" priority="250" stopIfTrue="1" operator="equal">
      <formula>"CW 2130-R11"</formula>
    </cfRule>
    <cfRule type="cellIs" dxfId="245" priority="251" stopIfTrue="1" operator="equal">
      <formula>"CW 3120-R2"</formula>
    </cfRule>
    <cfRule type="cellIs" dxfId="244" priority="252" stopIfTrue="1" operator="equal">
      <formula>"CW 3240-R7"</formula>
    </cfRule>
  </conditionalFormatting>
  <conditionalFormatting sqref="D34">
    <cfRule type="cellIs" dxfId="243" priority="247" stopIfTrue="1" operator="equal">
      <formula>"CW 2130-R11"</formula>
    </cfRule>
    <cfRule type="cellIs" dxfId="242" priority="248" stopIfTrue="1" operator="equal">
      <formula>"CW 3120-R2"</formula>
    </cfRule>
    <cfRule type="cellIs" dxfId="241" priority="249" stopIfTrue="1" operator="equal">
      <formula>"CW 3240-R7"</formula>
    </cfRule>
  </conditionalFormatting>
  <conditionalFormatting sqref="D36">
    <cfRule type="cellIs" dxfId="240" priority="244" stopIfTrue="1" operator="equal">
      <formula>"CW 2130-R11"</formula>
    </cfRule>
    <cfRule type="cellIs" dxfId="239" priority="245" stopIfTrue="1" operator="equal">
      <formula>"CW 3120-R2"</formula>
    </cfRule>
    <cfRule type="cellIs" dxfId="238" priority="246" stopIfTrue="1" operator="equal">
      <formula>"CW 3240-R7"</formula>
    </cfRule>
  </conditionalFormatting>
  <conditionalFormatting sqref="D37">
    <cfRule type="cellIs" dxfId="237" priority="241" stopIfTrue="1" operator="equal">
      <formula>"CW 2130-R11"</formula>
    </cfRule>
    <cfRule type="cellIs" dxfId="236" priority="242" stopIfTrue="1" operator="equal">
      <formula>"CW 3120-R2"</formula>
    </cfRule>
    <cfRule type="cellIs" dxfId="235" priority="243" stopIfTrue="1" operator="equal">
      <formula>"CW 3240-R7"</formula>
    </cfRule>
  </conditionalFormatting>
  <conditionalFormatting sqref="D38:D40">
    <cfRule type="cellIs" dxfId="234" priority="238" stopIfTrue="1" operator="equal">
      <formula>"CW 2130-R11"</formula>
    </cfRule>
    <cfRule type="cellIs" dxfId="233" priority="239" stopIfTrue="1" operator="equal">
      <formula>"CW 3120-R2"</formula>
    </cfRule>
    <cfRule type="cellIs" dxfId="232" priority="240" stopIfTrue="1" operator="equal">
      <formula>"CW 3240-R7"</formula>
    </cfRule>
  </conditionalFormatting>
  <conditionalFormatting sqref="D41:D42">
    <cfRule type="cellIs" dxfId="231" priority="235" stopIfTrue="1" operator="equal">
      <formula>"CW 2130-R11"</formula>
    </cfRule>
    <cfRule type="cellIs" dxfId="230" priority="236" stopIfTrue="1" operator="equal">
      <formula>"CW 3120-R2"</formula>
    </cfRule>
    <cfRule type="cellIs" dxfId="229" priority="237" stopIfTrue="1" operator="equal">
      <formula>"CW 3240-R7"</formula>
    </cfRule>
  </conditionalFormatting>
  <conditionalFormatting sqref="D43:D45">
    <cfRule type="cellIs" dxfId="228" priority="232" stopIfTrue="1" operator="equal">
      <formula>"CW 2130-R11"</formula>
    </cfRule>
    <cfRule type="cellIs" dxfId="227" priority="233" stopIfTrue="1" operator="equal">
      <formula>"CW 3120-R2"</formula>
    </cfRule>
    <cfRule type="cellIs" dxfId="226" priority="234" stopIfTrue="1" operator="equal">
      <formula>"CW 3240-R7"</formula>
    </cfRule>
  </conditionalFormatting>
  <conditionalFormatting sqref="D46">
    <cfRule type="cellIs" dxfId="225" priority="229" stopIfTrue="1" operator="equal">
      <formula>"CW 2130-R11"</formula>
    </cfRule>
    <cfRule type="cellIs" dxfId="224" priority="230" stopIfTrue="1" operator="equal">
      <formula>"CW 3120-R2"</formula>
    </cfRule>
    <cfRule type="cellIs" dxfId="223" priority="231" stopIfTrue="1" operator="equal">
      <formula>"CW 3240-R7"</formula>
    </cfRule>
  </conditionalFormatting>
  <conditionalFormatting sqref="D51">
    <cfRule type="cellIs" dxfId="222" priority="226" stopIfTrue="1" operator="equal">
      <formula>"CW 2130-R11"</formula>
    </cfRule>
    <cfRule type="cellIs" dxfId="221" priority="227" stopIfTrue="1" operator="equal">
      <formula>"CW 3120-R2"</formula>
    </cfRule>
    <cfRule type="cellIs" dxfId="220" priority="228" stopIfTrue="1" operator="equal">
      <formula>"CW 3240-R7"</formula>
    </cfRule>
  </conditionalFormatting>
  <conditionalFormatting sqref="D66">
    <cfRule type="cellIs" dxfId="219" priority="220" stopIfTrue="1" operator="equal">
      <formula>"CW 2130-R11"</formula>
    </cfRule>
    <cfRule type="cellIs" dxfId="218" priority="221" stopIfTrue="1" operator="equal">
      <formula>"CW 3120-R2"</formula>
    </cfRule>
    <cfRule type="cellIs" dxfId="217" priority="222" stopIfTrue="1" operator="equal">
      <formula>"CW 3240-R7"</formula>
    </cfRule>
  </conditionalFormatting>
  <conditionalFormatting sqref="D65">
    <cfRule type="cellIs" dxfId="216" priority="223" stopIfTrue="1" operator="equal">
      <formula>"CW 2130-R11"</formula>
    </cfRule>
    <cfRule type="cellIs" dxfId="215" priority="224" stopIfTrue="1" operator="equal">
      <formula>"CW 3120-R2"</formula>
    </cfRule>
    <cfRule type="cellIs" dxfId="214" priority="225" stopIfTrue="1" operator="equal">
      <formula>"CW 3240-R7"</formula>
    </cfRule>
  </conditionalFormatting>
  <conditionalFormatting sqref="D15">
    <cfRule type="cellIs" dxfId="213" priority="217" stopIfTrue="1" operator="equal">
      <formula>"CW 2130-R11"</formula>
    </cfRule>
    <cfRule type="cellIs" dxfId="212" priority="218" stopIfTrue="1" operator="equal">
      <formula>"CW 3120-R2"</formula>
    </cfRule>
    <cfRule type="cellIs" dxfId="211" priority="219" stopIfTrue="1" operator="equal">
      <formula>"CW 3240-R7"</formula>
    </cfRule>
  </conditionalFormatting>
  <conditionalFormatting sqref="D8">
    <cfRule type="cellIs" dxfId="210" priority="214" stopIfTrue="1" operator="equal">
      <formula>"CW 2130-R11"</formula>
    </cfRule>
    <cfRule type="cellIs" dxfId="209" priority="215" stopIfTrue="1" operator="equal">
      <formula>"CW 3120-R2"</formula>
    </cfRule>
    <cfRule type="cellIs" dxfId="208" priority="216" stopIfTrue="1" operator="equal">
      <formula>"CW 3240-R7"</formula>
    </cfRule>
  </conditionalFormatting>
  <conditionalFormatting sqref="D10">
    <cfRule type="cellIs" dxfId="207" priority="211" stopIfTrue="1" operator="equal">
      <formula>"CW 2130-R11"</formula>
    </cfRule>
    <cfRule type="cellIs" dxfId="206" priority="212" stopIfTrue="1" operator="equal">
      <formula>"CW 3120-R2"</formula>
    </cfRule>
    <cfRule type="cellIs" dxfId="205" priority="213" stopIfTrue="1" operator="equal">
      <formula>"CW 3240-R7"</formula>
    </cfRule>
  </conditionalFormatting>
  <conditionalFormatting sqref="D9">
    <cfRule type="cellIs" dxfId="204" priority="208" stopIfTrue="1" operator="equal">
      <formula>"CW 2130-R11"</formula>
    </cfRule>
    <cfRule type="cellIs" dxfId="203" priority="209" stopIfTrue="1" operator="equal">
      <formula>"CW 3120-R2"</formula>
    </cfRule>
    <cfRule type="cellIs" dxfId="202" priority="210" stopIfTrue="1" operator="equal">
      <formula>"CW 3240-R7"</formula>
    </cfRule>
  </conditionalFormatting>
  <conditionalFormatting sqref="D57">
    <cfRule type="cellIs" dxfId="201" priority="206" stopIfTrue="1" operator="equal">
      <formula>"CW 3120-R2"</formula>
    </cfRule>
    <cfRule type="cellIs" dxfId="200" priority="207" stopIfTrue="1" operator="equal">
      <formula>"CW 3240-R7"</formula>
    </cfRule>
  </conditionalFormatting>
  <conditionalFormatting sqref="D53">
    <cfRule type="cellIs" dxfId="199" priority="204" stopIfTrue="1" operator="equal">
      <formula>"CW 3120-R2"</formula>
    </cfRule>
    <cfRule type="cellIs" dxfId="198" priority="205" stopIfTrue="1" operator="equal">
      <formula>"CW 3240-R7"</formula>
    </cfRule>
  </conditionalFormatting>
  <conditionalFormatting sqref="D54">
    <cfRule type="cellIs" dxfId="197" priority="201" stopIfTrue="1" operator="equal">
      <formula>"CW 2130-R11"</formula>
    </cfRule>
    <cfRule type="cellIs" dxfId="196" priority="202" stopIfTrue="1" operator="equal">
      <formula>"CW 3120-R2"</formula>
    </cfRule>
    <cfRule type="cellIs" dxfId="195" priority="203" stopIfTrue="1" operator="equal">
      <formula>"CW 3240-R7"</formula>
    </cfRule>
  </conditionalFormatting>
  <conditionalFormatting sqref="D55">
    <cfRule type="cellIs" dxfId="194" priority="199" stopIfTrue="1" operator="equal">
      <formula>"CW 3120-R2"</formula>
    </cfRule>
    <cfRule type="cellIs" dxfId="193" priority="200" stopIfTrue="1" operator="equal">
      <formula>"CW 3240-R7"</formula>
    </cfRule>
  </conditionalFormatting>
  <conditionalFormatting sqref="D56">
    <cfRule type="cellIs" dxfId="192" priority="197" stopIfTrue="1" operator="equal">
      <formula>"CW 3120-R2"</formula>
    </cfRule>
    <cfRule type="cellIs" dxfId="191" priority="198" stopIfTrue="1" operator="equal">
      <formula>"CW 3240-R7"</formula>
    </cfRule>
  </conditionalFormatting>
  <conditionalFormatting sqref="D63">
    <cfRule type="cellIs" dxfId="190" priority="194" stopIfTrue="1" operator="equal">
      <formula>"CW 2130-R11"</formula>
    </cfRule>
    <cfRule type="cellIs" dxfId="189" priority="195" stopIfTrue="1" operator="equal">
      <formula>"CW 3120-R2"</formula>
    </cfRule>
    <cfRule type="cellIs" dxfId="188" priority="196" stopIfTrue="1" operator="equal">
      <formula>"CW 3240-R7"</formula>
    </cfRule>
  </conditionalFormatting>
  <conditionalFormatting sqref="D61">
    <cfRule type="cellIs" dxfId="187" priority="192" stopIfTrue="1" operator="equal">
      <formula>"CW 3120-R2"</formula>
    </cfRule>
    <cfRule type="cellIs" dxfId="186" priority="193" stopIfTrue="1" operator="equal">
      <formula>"CW 3240-R7"</formula>
    </cfRule>
  </conditionalFormatting>
  <conditionalFormatting sqref="D62">
    <cfRule type="cellIs" dxfId="185" priority="189" stopIfTrue="1" operator="equal">
      <formula>"CW 2130-R11"</formula>
    </cfRule>
    <cfRule type="cellIs" dxfId="184" priority="190" stopIfTrue="1" operator="equal">
      <formula>"CW 3120-R2"</formula>
    </cfRule>
    <cfRule type="cellIs" dxfId="183" priority="191" stopIfTrue="1" operator="equal">
      <formula>"CW 3240-R7"</formula>
    </cfRule>
  </conditionalFormatting>
  <conditionalFormatting sqref="D21">
    <cfRule type="cellIs" dxfId="182" priority="186" stopIfTrue="1" operator="equal">
      <formula>"CW 2130-R11"</formula>
    </cfRule>
    <cfRule type="cellIs" dxfId="181" priority="187" stopIfTrue="1" operator="equal">
      <formula>"CW 3120-R2"</formula>
    </cfRule>
    <cfRule type="cellIs" dxfId="180" priority="188" stopIfTrue="1" operator="equal">
      <formula>"CW 3240-R7"</formula>
    </cfRule>
  </conditionalFormatting>
  <conditionalFormatting sqref="D164:D165 D96:D102 D138 D92:D94 D159:D160">
    <cfRule type="cellIs" dxfId="179" priority="183" stopIfTrue="1" operator="equal">
      <formula>"CW 2130-R11"</formula>
    </cfRule>
    <cfRule type="cellIs" dxfId="178" priority="184" stopIfTrue="1" operator="equal">
      <formula>"CW 3120-R2"</formula>
    </cfRule>
    <cfRule type="cellIs" dxfId="177" priority="185" stopIfTrue="1" operator="equal">
      <formula>"CW 3240-R7"</formula>
    </cfRule>
  </conditionalFormatting>
  <conditionalFormatting sqref="D133">
    <cfRule type="cellIs" dxfId="176" priority="181" stopIfTrue="1" operator="equal">
      <formula>"CW 3120-R2"</formula>
    </cfRule>
    <cfRule type="cellIs" dxfId="175" priority="182" stopIfTrue="1" operator="equal">
      <formula>"CW 3240-R7"</formula>
    </cfRule>
  </conditionalFormatting>
  <conditionalFormatting sqref="D74:D75">
    <cfRule type="cellIs" dxfId="174" priority="178" stopIfTrue="1" operator="equal">
      <formula>"CW 2130-R11"</formula>
    </cfRule>
    <cfRule type="cellIs" dxfId="173" priority="179" stopIfTrue="1" operator="equal">
      <formula>"CW 3120-R2"</formula>
    </cfRule>
    <cfRule type="cellIs" dxfId="172" priority="180" stopIfTrue="1" operator="equal">
      <formula>"CW 3240-R7"</formula>
    </cfRule>
  </conditionalFormatting>
  <conditionalFormatting sqref="D76">
    <cfRule type="cellIs" dxfId="171" priority="175" stopIfTrue="1" operator="equal">
      <formula>"CW 2130-R11"</formula>
    </cfRule>
    <cfRule type="cellIs" dxfId="170" priority="176" stopIfTrue="1" operator="equal">
      <formula>"CW 3120-R2"</formula>
    </cfRule>
    <cfRule type="cellIs" dxfId="169" priority="177" stopIfTrue="1" operator="equal">
      <formula>"CW 3240-R7"</formula>
    </cfRule>
  </conditionalFormatting>
  <conditionalFormatting sqref="D77">
    <cfRule type="cellIs" dxfId="168" priority="172" stopIfTrue="1" operator="equal">
      <formula>"CW 2130-R11"</formula>
    </cfRule>
    <cfRule type="cellIs" dxfId="167" priority="173" stopIfTrue="1" operator="equal">
      <formula>"CW 3120-R2"</formula>
    </cfRule>
    <cfRule type="cellIs" dxfId="166" priority="174" stopIfTrue="1" operator="equal">
      <formula>"CW 3240-R7"</formula>
    </cfRule>
  </conditionalFormatting>
  <conditionalFormatting sqref="D79">
    <cfRule type="cellIs" dxfId="165" priority="169" stopIfTrue="1" operator="equal">
      <formula>"CW 2130-R11"</formula>
    </cfRule>
    <cfRule type="cellIs" dxfId="164" priority="170" stopIfTrue="1" operator="equal">
      <formula>"CW 3120-R2"</formula>
    </cfRule>
    <cfRule type="cellIs" dxfId="163" priority="171" stopIfTrue="1" operator="equal">
      <formula>"CW 3240-R7"</formula>
    </cfRule>
  </conditionalFormatting>
  <conditionalFormatting sqref="D80">
    <cfRule type="cellIs" dxfId="162" priority="166" stopIfTrue="1" operator="equal">
      <formula>"CW 2130-R11"</formula>
    </cfRule>
    <cfRule type="cellIs" dxfId="161" priority="167" stopIfTrue="1" operator="equal">
      <formula>"CW 3120-R2"</formula>
    </cfRule>
    <cfRule type="cellIs" dxfId="160" priority="168" stopIfTrue="1" operator="equal">
      <formula>"CW 3240-R7"</formula>
    </cfRule>
  </conditionalFormatting>
  <conditionalFormatting sqref="D82">
    <cfRule type="cellIs" dxfId="159" priority="163" stopIfTrue="1" operator="equal">
      <formula>"CW 2130-R11"</formula>
    </cfRule>
    <cfRule type="cellIs" dxfId="158" priority="164" stopIfTrue="1" operator="equal">
      <formula>"CW 3120-R2"</formula>
    </cfRule>
    <cfRule type="cellIs" dxfId="157" priority="165" stopIfTrue="1" operator="equal">
      <formula>"CW 3240-R7"</formula>
    </cfRule>
  </conditionalFormatting>
  <conditionalFormatting sqref="D83">
    <cfRule type="cellIs" dxfId="156" priority="160" stopIfTrue="1" operator="equal">
      <formula>"CW 2130-R11"</formula>
    </cfRule>
    <cfRule type="cellIs" dxfId="155" priority="161" stopIfTrue="1" operator="equal">
      <formula>"CW 3120-R2"</formula>
    </cfRule>
    <cfRule type="cellIs" dxfId="154" priority="162" stopIfTrue="1" operator="equal">
      <formula>"CW 3240-R7"</formula>
    </cfRule>
  </conditionalFormatting>
  <conditionalFormatting sqref="D85">
    <cfRule type="cellIs" dxfId="153" priority="157" stopIfTrue="1" operator="equal">
      <formula>"CW 2130-R11"</formula>
    </cfRule>
    <cfRule type="cellIs" dxfId="152" priority="158" stopIfTrue="1" operator="equal">
      <formula>"CW 3120-R2"</formula>
    </cfRule>
    <cfRule type="cellIs" dxfId="151" priority="159" stopIfTrue="1" operator="equal">
      <formula>"CW 3240-R7"</formula>
    </cfRule>
  </conditionalFormatting>
  <conditionalFormatting sqref="D89:D90">
    <cfRule type="cellIs" dxfId="150" priority="154" stopIfTrue="1" operator="equal">
      <formula>"CW 2130-R11"</formula>
    </cfRule>
    <cfRule type="cellIs" dxfId="149" priority="155" stopIfTrue="1" operator="equal">
      <formula>"CW 3120-R2"</formula>
    </cfRule>
    <cfRule type="cellIs" dxfId="148" priority="156" stopIfTrue="1" operator="equal">
      <formula>"CW 3240-R7"</formula>
    </cfRule>
  </conditionalFormatting>
  <conditionalFormatting sqref="D95">
    <cfRule type="cellIs" dxfId="147" priority="151" stopIfTrue="1" operator="equal">
      <formula>"CW 2130-R11"</formula>
    </cfRule>
    <cfRule type="cellIs" dxfId="146" priority="152" stopIfTrue="1" operator="equal">
      <formula>"CW 3120-R2"</formula>
    </cfRule>
    <cfRule type="cellIs" dxfId="145" priority="153" stopIfTrue="1" operator="equal">
      <formula>"CW 3240-R7"</formula>
    </cfRule>
  </conditionalFormatting>
  <conditionalFormatting sqref="D103">
    <cfRule type="cellIs" dxfId="144" priority="148" stopIfTrue="1" operator="equal">
      <formula>"CW 2130-R11"</formula>
    </cfRule>
    <cfRule type="cellIs" dxfId="143" priority="149" stopIfTrue="1" operator="equal">
      <formula>"CW 3120-R2"</formula>
    </cfRule>
    <cfRule type="cellIs" dxfId="142" priority="150" stopIfTrue="1" operator="equal">
      <formula>"CW 3240-R7"</formula>
    </cfRule>
  </conditionalFormatting>
  <conditionalFormatting sqref="D105">
    <cfRule type="cellIs" dxfId="141" priority="145" stopIfTrue="1" operator="equal">
      <formula>"CW 2130-R11"</formula>
    </cfRule>
    <cfRule type="cellIs" dxfId="140" priority="146" stopIfTrue="1" operator="equal">
      <formula>"CW 3120-R2"</formula>
    </cfRule>
    <cfRule type="cellIs" dxfId="139" priority="147" stopIfTrue="1" operator="equal">
      <formula>"CW 3240-R7"</formula>
    </cfRule>
  </conditionalFormatting>
  <conditionalFormatting sqref="D106">
    <cfRule type="cellIs" dxfId="138" priority="142" stopIfTrue="1" operator="equal">
      <formula>"CW 2130-R11"</formula>
    </cfRule>
    <cfRule type="cellIs" dxfId="137" priority="143" stopIfTrue="1" operator="equal">
      <formula>"CW 3120-R2"</formula>
    </cfRule>
    <cfRule type="cellIs" dxfId="136" priority="144" stopIfTrue="1" operator="equal">
      <formula>"CW 3240-R7"</formula>
    </cfRule>
  </conditionalFormatting>
  <conditionalFormatting sqref="D107">
    <cfRule type="cellIs" dxfId="135" priority="139" stopIfTrue="1" operator="equal">
      <formula>"CW 2130-R11"</formula>
    </cfRule>
    <cfRule type="cellIs" dxfId="134" priority="140" stopIfTrue="1" operator="equal">
      <formula>"CW 3120-R2"</formula>
    </cfRule>
    <cfRule type="cellIs" dxfId="133" priority="141" stopIfTrue="1" operator="equal">
      <formula>"CW 3240-R7"</formula>
    </cfRule>
  </conditionalFormatting>
  <conditionalFormatting sqref="D108">
    <cfRule type="cellIs" dxfId="132" priority="136" stopIfTrue="1" operator="equal">
      <formula>"CW 2130-R11"</formula>
    </cfRule>
    <cfRule type="cellIs" dxfId="131" priority="137" stopIfTrue="1" operator="equal">
      <formula>"CW 3120-R2"</formula>
    </cfRule>
    <cfRule type="cellIs" dxfId="130" priority="138" stopIfTrue="1" operator="equal">
      <formula>"CW 3240-R7"</formula>
    </cfRule>
  </conditionalFormatting>
  <conditionalFormatting sqref="D109">
    <cfRule type="cellIs" dxfId="129" priority="133" stopIfTrue="1" operator="equal">
      <formula>"CW 2130-R11"</formula>
    </cfRule>
    <cfRule type="cellIs" dxfId="128" priority="134" stopIfTrue="1" operator="equal">
      <formula>"CW 3120-R2"</formula>
    </cfRule>
    <cfRule type="cellIs" dxfId="127" priority="135" stopIfTrue="1" operator="equal">
      <formula>"CW 3240-R7"</formula>
    </cfRule>
  </conditionalFormatting>
  <conditionalFormatting sqref="D110">
    <cfRule type="cellIs" dxfId="126" priority="130" stopIfTrue="1" operator="equal">
      <formula>"CW 2130-R11"</formula>
    </cfRule>
    <cfRule type="cellIs" dxfId="125" priority="131" stopIfTrue="1" operator="equal">
      <formula>"CW 3120-R2"</formula>
    </cfRule>
    <cfRule type="cellIs" dxfId="124" priority="132" stopIfTrue="1" operator="equal">
      <formula>"CW 3240-R7"</formula>
    </cfRule>
  </conditionalFormatting>
  <conditionalFormatting sqref="D127">
    <cfRule type="cellIs" dxfId="123" priority="128" stopIfTrue="1" operator="equal">
      <formula>"CW 3120-R2"</formula>
    </cfRule>
    <cfRule type="cellIs" dxfId="122" priority="129" stopIfTrue="1" operator="equal">
      <formula>"CW 3240-R7"</formula>
    </cfRule>
  </conditionalFormatting>
  <conditionalFormatting sqref="D128">
    <cfRule type="cellIs" dxfId="121" priority="125" stopIfTrue="1" operator="equal">
      <formula>"CW 2130-R11"</formula>
    </cfRule>
    <cfRule type="cellIs" dxfId="120" priority="126" stopIfTrue="1" operator="equal">
      <formula>"CW 3120-R2"</formula>
    </cfRule>
    <cfRule type="cellIs" dxfId="119" priority="127" stopIfTrue="1" operator="equal">
      <formula>"CW 3240-R7"</formula>
    </cfRule>
  </conditionalFormatting>
  <conditionalFormatting sqref="D136">
    <cfRule type="cellIs" dxfId="118" priority="123" stopIfTrue="1" operator="equal">
      <formula>"CW 3120-R2"</formula>
    </cfRule>
    <cfRule type="cellIs" dxfId="117" priority="124" stopIfTrue="1" operator="equal">
      <formula>"CW 3240-R7"</formula>
    </cfRule>
  </conditionalFormatting>
  <conditionalFormatting sqref="D155">
    <cfRule type="cellIs" dxfId="116" priority="115" stopIfTrue="1" operator="equal">
      <formula>"CW 2130-R11"</formula>
    </cfRule>
    <cfRule type="cellIs" dxfId="115" priority="116" stopIfTrue="1" operator="equal">
      <formula>"CW 3120-R2"</formula>
    </cfRule>
    <cfRule type="cellIs" dxfId="114" priority="117" stopIfTrue="1" operator="equal">
      <formula>"CW 3240-R7"</formula>
    </cfRule>
  </conditionalFormatting>
  <conditionalFormatting sqref="D142">
    <cfRule type="cellIs" dxfId="113" priority="118" stopIfTrue="1" operator="equal">
      <formula>"CW 3120-R2"</formula>
    </cfRule>
    <cfRule type="cellIs" dxfId="112" priority="119" stopIfTrue="1" operator="equal">
      <formula>"CW 3240-R7"</formula>
    </cfRule>
  </conditionalFormatting>
  <conditionalFormatting sqref="D157">
    <cfRule type="cellIs" dxfId="111" priority="110" stopIfTrue="1" operator="equal">
      <formula>"CW 2130-R11"</formula>
    </cfRule>
    <cfRule type="cellIs" dxfId="110" priority="111" stopIfTrue="1" operator="equal">
      <formula>"CW 3120-R2"</formula>
    </cfRule>
    <cfRule type="cellIs" dxfId="109" priority="112" stopIfTrue="1" operator="equal">
      <formula>"CW 3240-R7"</formula>
    </cfRule>
  </conditionalFormatting>
  <conditionalFormatting sqref="D156">
    <cfRule type="cellIs" dxfId="108" priority="113" stopIfTrue="1" operator="equal">
      <formula>"CW 3120-R2"</formula>
    </cfRule>
    <cfRule type="cellIs" dxfId="107" priority="114" stopIfTrue="1" operator="equal">
      <formula>"CW 3240-R7"</formula>
    </cfRule>
  </conditionalFormatting>
  <conditionalFormatting sqref="D78">
    <cfRule type="cellIs" dxfId="106" priority="107" stopIfTrue="1" operator="equal">
      <formula>"CW 2130-R11"</formula>
    </cfRule>
    <cfRule type="cellIs" dxfId="105" priority="108" stopIfTrue="1" operator="equal">
      <formula>"CW 3120-R2"</formula>
    </cfRule>
    <cfRule type="cellIs" dxfId="104" priority="109" stopIfTrue="1" operator="equal">
      <formula>"CW 3240-R7"</formula>
    </cfRule>
  </conditionalFormatting>
  <conditionalFormatting sqref="D84">
    <cfRule type="cellIs" dxfId="103" priority="104" stopIfTrue="1" operator="equal">
      <formula>"CW 2130-R11"</formula>
    </cfRule>
    <cfRule type="cellIs" dxfId="102" priority="105" stopIfTrue="1" operator="equal">
      <formula>"CW 3120-R2"</formula>
    </cfRule>
    <cfRule type="cellIs" dxfId="101" priority="106" stopIfTrue="1" operator="equal">
      <formula>"CW 3240-R7"</formula>
    </cfRule>
  </conditionalFormatting>
  <conditionalFormatting sqref="D114:D115">
    <cfRule type="cellIs" dxfId="100" priority="101" stopIfTrue="1" operator="equal">
      <formula>"CW 2130-R11"</formula>
    </cfRule>
    <cfRule type="cellIs" dxfId="99" priority="102" stopIfTrue="1" operator="equal">
      <formula>"CW 3120-R2"</formula>
    </cfRule>
    <cfRule type="cellIs" dxfId="98" priority="103" stopIfTrue="1" operator="equal">
      <formula>"CW 3240-R7"</formula>
    </cfRule>
  </conditionalFormatting>
  <conditionalFormatting sqref="D116">
    <cfRule type="cellIs" dxfId="97" priority="98" stopIfTrue="1" operator="equal">
      <formula>"CW 2130-R11"</formula>
    </cfRule>
    <cfRule type="cellIs" dxfId="96" priority="99" stopIfTrue="1" operator="equal">
      <formula>"CW 3120-R2"</formula>
    </cfRule>
    <cfRule type="cellIs" dxfId="95" priority="100" stopIfTrue="1" operator="equal">
      <formula>"CW 3240-R7"</formula>
    </cfRule>
  </conditionalFormatting>
  <conditionalFormatting sqref="D117">
    <cfRule type="cellIs" dxfId="94" priority="92" stopIfTrue="1" operator="equal">
      <formula>"CW 2130-R11"</formula>
    </cfRule>
    <cfRule type="cellIs" dxfId="93" priority="93" stopIfTrue="1" operator="equal">
      <formula>"CW 3120-R2"</formula>
    </cfRule>
    <cfRule type="cellIs" dxfId="92" priority="94" stopIfTrue="1" operator="equal">
      <formula>"CW 3240-R7"</formula>
    </cfRule>
  </conditionalFormatting>
  <conditionalFormatting sqref="D118">
    <cfRule type="cellIs" dxfId="91" priority="95" stopIfTrue="1" operator="equal">
      <formula>"CW 2130-R11"</formula>
    </cfRule>
    <cfRule type="cellIs" dxfId="90" priority="96" stopIfTrue="1" operator="equal">
      <formula>"CW 3120-R2"</formula>
    </cfRule>
    <cfRule type="cellIs" dxfId="89" priority="97" stopIfTrue="1" operator="equal">
      <formula>"CW 3240-R7"</formula>
    </cfRule>
  </conditionalFormatting>
  <conditionalFormatting sqref="D119">
    <cfRule type="cellIs" dxfId="88" priority="89" stopIfTrue="1" operator="equal">
      <formula>"CW 2130-R11"</formula>
    </cfRule>
    <cfRule type="cellIs" dxfId="87" priority="90" stopIfTrue="1" operator="equal">
      <formula>"CW 3120-R2"</formula>
    </cfRule>
    <cfRule type="cellIs" dxfId="86" priority="91" stopIfTrue="1" operator="equal">
      <formula>"CW 3240-R7"</formula>
    </cfRule>
  </conditionalFormatting>
  <conditionalFormatting sqref="D120">
    <cfRule type="cellIs" dxfId="85" priority="86" stopIfTrue="1" operator="equal">
      <formula>"CW 2130-R11"</formula>
    </cfRule>
    <cfRule type="cellIs" dxfId="84" priority="87" stopIfTrue="1" operator="equal">
      <formula>"CW 3120-R2"</formula>
    </cfRule>
    <cfRule type="cellIs" dxfId="83" priority="88" stopIfTrue="1" operator="equal">
      <formula>"CW 3240-R7"</formula>
    </cfRule>
  </conditionalFormatting>
  <conditionalFormatting sqref="D121">
    <cfRule type="cellIs" dxfId="82" priority="83" stopIfTrue="1" operator="equal">
      <formula>"CW 2130-R11"</formula>
    </cfRule>
    <cfRule type="cellIs" dxfId="81" priority="84" stopIfTrue="1" operator="equal">
      <formula>"CW 3120-R2"</formula>
    </cfRule>
    <cfRule type="cellIs" dxfId="80" priority="85" stopIfTrue="1" operator="equal">
      <formula>"CW 3240-R7"</formula>
    </cfRule>
  </conditionalFormatting>
  <conditionalFormatting sqref="D122:D124">
    <cfRule type="cellIs" dxfId="79" priority="80" stopIfTrue="1" operator="equal">
      <formula>"CW 2130-R11"</formula>
    </cfRule>
    <cfRule type="cellIs" dxfId="78" priority="81" stopIfTrue="1" operator="equal">
      <formula>"CW 3120-R2"</formula>
    </cfRule>
    <cfRule type="cellIs" dxfId="77" priority="82" stopIfTrue="1" operator="equal">
      <formula>"CW 3240-R7"</formula>
    </cfRule>
  </conditionalFormatting>
  <conditionalFormatting sqref="D125">
    <cfRule type="cellIs" dxfId="76" priority="77" stopIfTrue="1" operator="equal">
      <formula>"CW 2130-R11"</formula>
    </cfRule>
    <cfRule type="cellIs" dxfId="75" priority="78" stopIfTrue="1" operator="equal">
      <formula>"CW 3120-R2"</formula>
    </cfRule>
    <cfRule type="cellIs" dxfId="74" priority="79" stopIfTrue="1" operator="equal">
      <formula>"CW 3240-R7"</formula>
    </cfRule>
  </conditionalFormatting>
  <conditionalFormatting sqref="D111">
    <cfRule type="cellIs" dxfId="73" priority="74" stopIfTrue="1" operator="equal">
      <formula>"CW 2130-R11"</formula>
    </cfRule>
    <cfRule type="cellIs" dxfId="72" priority="75" stopIfTrue="1" operator="equal">
      <formula>"CW 3120-R2"</formula>
    </cfRule>
    <cfRule type="cellIs" dxfId="71" priority="76" stopIfTrue="1" operator="equal">
      <formula>"CW 3240-R7"</formula>
    </cfRule>
  </conditionalFormatting>
  <conditionalFormatting sqref="D131">
    <cfRule type="cellIs" dxfId="70" priority="72" stopIfTrue="1" operator="equal">
      <formula>"CW 3120-R2"</formula>
    </cfRule>
    <cfRule type="cellIs" dxfId="69" priority="73" stopIfTrue="1" operator="equal">
      <formula>"CW 3240-R7"</formula>
    </cfRule>
  </conditionalFormatting>
  <conditionalFormatting sqref="D132">
    <cfRule type="cellIs" dxfId="68" priority="70" stopIfTrue="1" operator="equal">
      <formula>"CW 3120-R2"</formula>
    </cfRule>
    <cfRule type="cellIs" dxfId="67" priority="71" stopIfTrue="1" operator="equal">
      <formula>"CW 3240-R7"</formula>
    </cfRule>
  </conditionalFormatting>
  <conditionalFormatting sqref="D143">
    <cfRule type="cellIs" dxfId="66" priority="68" stopIfTrue="1" operator="equal">
      <formula>"CW 3120-R2"</formula>
    </cfRule>
    <cfRule type="cellIs" dxfId="65" priority="69" stopIfTrue="1" operator="equal">
      <formula>"CW 3240-R7"</formula>
    </cfRule>
  </conditionalFormatting>
  <conditionalFormatting sqref="D141">
    <cfRule type="cellIs" dxfId="64" priority="65" stopIfTrue="1" operator="equal">
      <formula>"CW 2130-R11"</formula>
    </cfRule>
    <cfRule type="cellIs" dxfId="63" priority="66" stopIfTrue="1" operator="equal">
      <formula>"CW 3120-R2"</formula>
    </cfRule>
    <cfRule type="cellIs" dxfId="62" priority="67" stopIfTrue="1" operator="equal">
      <formula>"CW 3240-R7"</formula>
    </cfRule>
  </conditionalFormatting>
  <conditionalFormatting sqref="D112">
    <cfRule type="cellIs" dxfId="61" priority="62" stopIfTrue="1" operator="equal">
      <formula>"CW 2130-R11"</formula>
    </cfRule>
    <cfRule type="cellIs" dxfId="60" priority="63" stopIfTrue="1" operator="equal">
      <formula>"CW 3120-R2"</formula>
    </cfRule>
    <cfRule type="cellIs" dxfId="59" priority="64" stopIfTrue="1" operator="equal">
      <formula>"CW 3240-R7"</formula>
    </cfRule>
  </conditionalFormatting>
  <conditionalFormatting sqref="D144">
    <cfRule type="cellIs" dxfId="58" priority="59" stopIfTrue="1" operator="equal">
      <formula>"CW 2130-R11"</formula>
    </cfRule>
    <cfRule type="cellIs" dxfId="57" priority="60" stopIfTrue="1" operator="equal">
      <formula>"CW 3120-R2"</formula>
    </cfRule>
    <cfRule type="cellIs" dxfId="56" priority="61" stopIfTrue="1" operator="equal">
      <formula>"CW 3240-R7"</formula>
    </cfRule>
  </conditionalFormatting>
  <conditionalFormatting sqref="D135">
    <cfRule type="cellIs" dxfId="55" priority="57" stopIfTrue="1" operator="equal">
      <formula>"CW 3120-R2"</formula>
    </cfRule>
    <cfRule type="cellIs" dxfId="54" priority="58" stopIfTrue="1" operator="equal">
      <formula>"CW 3240-R7"</formula>
    </cfRule>
  </conditionalFormatting>
  <conditionalFormatting sqref="D134">
    <cfRule type="cellIs" dxfId="53" priority="55" stopIfTrue="1" operator="equal">
      <formula>"CW 3120-R2"</formula>
    </cfRule>
    <cfRule type="cellIs" dxfId="52" priority="56" stopIfTrue="1" operator="equal">
      <formula>"CW 3240-R7"</formula>
    </cfRule>
  </conditionalFormatting>
  <conditionalFormatting sqref="D137">
    <cfRule type="cellIs" dxfId="51" priority="50" stopIfTrue="1" operator="equal">
      <formula>"CW 2130-R11"</formula>
    </cfRule>
    <cfRule type="cellIs" dxfId="50" priority="51" stopIfTrue="1" operator="equal">
      <formula>"CW 3120-R2"</formula>
    </cfRule>
    <cfRule type="cellIs" dxfId="49" priority="52" stopIfTrue="1" operator="equal">
      <formula>"CW 3240-R7"</formula>
    </cfRule>
  </conditionalFormatting>
  <conditionalFormatting sqref="D129:D130">
    <cfRule type="cellIs" dxfId="48" priority="48" stopIfTrue="1" operator="equal">
      <formula>"CW 3120-R2"</formula>
    </cfRule>
    <cfRule type="cellIs" dxfId="47" priority="49" stopIfTrue="1" operator="equal">
      <formula>"CW 3240-R7"</formula>
    </cfRule>
  </conditionalFormatting>
  <conditionalFormatting sqref="D158">
    <cfRule type="cellIs" dxfId="46" priority="45" stopIfTrue="1" operator="equal">
      <formula>"CW 2130-R11"</formula>
    </cfRule>
    <cfRule type="cellIs" dxfId="45" priority="46" stopIfTrue="1" operator="equal">
      <formula>"CW 3120-R2"</formula>
    </cfRule>
    <cfRule type="cellIs" dxfId="44" priority="47" stopIfTrue="1" operator="equal">
      <formula>"CW 3240-R7"</formula>
    </cfRule>
  </conditionalFormatting>
  <conditionalFormatting sqref="D161">
    <cfRule type="cellIs" dxfId="43" priority="42" stopIfTrue="1" operator="equal">
      <formula>"CW 2130-R11"</formula>
    </cfRule>
    <cfRule type="cellIs" dxfId="42" priority="43" stopIfTrue="1" operator="equal">
      <formula>"CW 3120-R2"</formula>
    </cfRule>
    <cfRule type="cellIs" dxfId="41" priority="44" stopIfTrue="1" operator="equal">
      <formula>"CW 3240-R7"</formula>
    </cfRule>
  </conditionalFormatting>
  <conditionalFormatting sqref="D162">
    <cfRule type="cellIs" dxfId="40" priority="39" stopIfTrue="1" operator="equal">
      <formula>"CW 2130-R11"</formula>
    </cfRule>
    <cfRule type="cellIs" dxfId="39" priority="40" stopIfTrue="1" operator="equal">
      <formula>"CW 3120-R2"</formula>
    </cfRule>
    <cfRule type="cellIs" dxfId="38" priority="41" stopIfTrue="1" operator="equal">
      <formula>"CW 3240-R7"</formula>
    </cfRule>
  </conditionalFormatting>
  <conditionalFormatting sqref="D91">
    <cfRule type="cellIs" dxfId="37" priority="36" stopIfTrue="1" operator="equal">
      <formula>"CW 2130-R11"</formula>
    </cfRule>
    <cfRule type="cellIs" dxfId="36" priority="37" stopIfTrue="1" operator="equal">
      <formula>"CW 3120-R2"</formula>
    </cfRule>
    <cfRule type="cellIs" dxfId="35" priority="38" stopIfTrue="1" operator="equal">
      <formula>"CW 3240-R7"</formula>
    </cfRule>
  </conditionalFormatting>
  <conditionalFormatting sqref="D81">
    <cfRule type="cellIs" dxfId="34" priority="33" stopIfTrue="1" operator="equal">
      <formula>"CW 2130-R11"</formula>
    </cfRule>
    <cfRule type="cellIs" dxfId="33" priority="34" stopIfTrue="1" operator="equal">
      <formula>"CW 3120-R2"</formula>
    </cfRule>
    <cfRule type="cellIs" dxfId="32" priority="35" stopIfTrue="1" operator="equal">
      <formula>"CW 3240-R7"</formula>
    </cfRule>
  </conditionalFormatting>
  <conditionalFormatting sqref="D86:D87">
    <cfRule type="cellIs" dxfId="31" priority="30" stopIfTrue="1" operator="equal">
      <formula>"CW 2130-R11"</formula>
    </cfRule>
    <cfRule type="cellIs" dxfId="30" priority="31" stopIfTrue="1" operator="equal">
      <formula>"CW 3120-R2"</formula>
    </cfRule>
    <cfRule type="cellIs" dxfId="29" priority="32" stopIfTrue="1" operator="equal">
      <formula>"CW 3240-R7"</formula>
    </cfRule>
  </conditionalFormatting>
  <conditionalFormatting sqref="D60">
    <cfRule type="cellIs" dxfId="28" priority="28" stopIfTrue="1" operator="equal">
      <formula>"CW 3120-R2"</formula>
    </cfRule>
    <cfRule type="cellIs" dxfId="27" priority="29" stopIfTrue="1" operator="equal">
      <formula>"CW 3240-R7"</formula>
    </cfRule>
  </conditionalFormatting>
  <conditionalFormatting sqref="D58">
    <cfRule type="cellIs" dxfId="26" priority="26" stopIfTrue="1" operator="equal">
      <formula>"CW 3120-R2"</formula>
    </cfRule>
    <cfRule type="cellIs" dxfId="25" priority="27" stopIfTrue="1" operator="equal">
      <formula>"CW 3240-R7"</formula>
    </cfRule>
  </conditionalFormatting>
  <conditionalFormatting sqref="D59">
    <cfRule type="cellIs" dxfId="24" priority="24" stopIfTrue="1" operator="equal">
      <formula>"CW 3120-R2"</formula>
    </cfRule>
    <cfRule type="cellIs" dxfId="23" priority="25" stopIfTrue="1" operator="equal">
      <formula>"CW 3240-R7"</formula>
    </cfRule>
  </conditionalFormatting>
  <conditionalFormatting sqref="D139">
    <cfRule type="cellIs" dxfId="22" priority="21" stopIfTrue="1" operator="equal">
      <formula>"CW 2130-R11"</formula>
    </cfRule>
    <cfRule type="cellIs" dxfId="21" priority="22" stopIfTrue="1" operator="equal">
      <formula>"CW 3120-R2"</formula>
    </cfRule>
    <cfRule type="cellIs" dxfId="20" priority="23" stopIfTrue="1" operator="equal">
      <formula>"CW 3240-R7"</formula>
    </cfRule>
  </conditionalFormatting>
  <conditionalFormatting sqref="D140">
    <cfRule type="cellIs" dxfId="19" priority="18" stopIfTrue="1" operator="equal">
      <formula>"CW 2130-R11"</formula>
    </cfRule>
    <cfRule type="cellIs" dxfId="18" priority="19" stopIfTrue="1" operator="equal">
      <formula>"CW 3120-R2"</formula>
    </cfRule>
    <cfRule type="cellIs" dxfId="17" priority="20" stopIfTrue="1" operator="equal">
      <formula>"CW 3240-R7"</formula>
    </cfRule>
  </conditionalFormatting>
  <conditionalFormatting sqref="D148">
    <cfRule type="cellIs" dxfId="16" priority="15" stopIfTrue="1" operator="equal">
      <formula>"CW 2130-R11"</formula>
    </cfRule>
    <cfRule type="cellIs" dxfId="15" priority="16" stopIfTrue="1" operator="equal">
      <formula>"CW 3120-R2"</formula>
    </cfRule>
    <cfRule type="cellIs" dxfId="14" priority="17" stopIfTrue="1" operator="equal">
      <formula>"CW 3240-R7"</formula>
    </cfRule>
  </conditionalFormatting>
  <conditionalFormatting sqref="D146">
    <cfRule type="cellIs" dxfId="13" priority="13" stopIfTrue="1" operator="equal">
      <formula>"CW 3120-R2"</formula>
    </cfRule>
    <cfRule type="cellIs" dxfId="12" priority="14" stopIfTrue="1" operator="equal">
      <formula>"CW 3240-R7"</formula>
    </cfRule>
  </conditionalFormatting>
  <conditionalFormatting sqref="D147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53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51:D152">
    <cfRule type="cellIs" dxfId="5" priority="5" stopIfTrue="1" operator="equal">
      <formula>"CW 3120-R2"</formula>
    </cfRule>
    <cfRule type="cellIs" dxfId="4" priority="6" stopIfTrue="1" operator="equal">
      <formula>"CW 3240-R7"</formula>
    </cfRule>
  </conditionalFormatting>
  <conditionalFormatting sqref="D150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149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68" xr:uid="{00000000-0002-0000-0000-000000000000}">
      <formula1>IF(AND(G168&gt;=0.01,G168&lt;=G174*0.05),ROUND(G168,2),0.01)</formula1>
    </dataValidation>
    <dataValidation type="custom" allowBlank="1" showInputMessage="1" showErrorMessage="1" error="If you can enter a Unit  Price in this cell, pLease contact the Contract Administrator immediately!" sqref="G11:G12 G19 G22 G24 G29 G27 G33:G34 G38:G39 G41 G43 G66 G68:G69 G14 G9 G52:G53 G55:G56 G47:G48 G61:G62 G76 G88:G89 G92 G94 G104:G105 G107 G126:G127 G163:G164 G78 G84 G116 G118 G122:G123 G131:G132 G96 G98:G99 G134 G136:G137 G129 G158 G86 G120 G82 G7 G50 G64 G73 G113 G154 G156 G58:G59 G139 G146:G147 G151 G149" xr:uid="{00000000-0002-0000-0000-000001000000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5:G26 G28 G40 G42 G44:G46 G51 G65 G23 G63 G13 G49 G15:G18 G35:G37 G30:G32 G8 G10 G54 G159:G162 G20:G21 G70 G67 G77 G79:G81 G106 G124:G125 G95 G74:G75 G83 G121 G165 G117 G114:G115 G119 G90:G91 G60 G155 G97 G135 G100:G103 G133 G140 G128 G130 G157 G85 G87 G93 G108:G112 G57 G138 G141:G144 G152:G153 G148 G150" xr:uid="{00000000-0002-0000-0000-000002000000}">
      <formula1>IF(G8&gt;=0.01,ROUND(G8,2),0.01)</formula1>
    </dataValidation>
  </dataValidations>
  <pageMargins left="0.51181102362204722" right="0.51181102362204722" top="0.74803149606299213" bottom="0.74803149606299213" header="0.23622047244094491" footer="0.23622047244094491"/>
  <pageSetup scale="73" orientation="portrait" r:id="rId1"/>
  <headerFooter alignWithMargins="0">
    <oddHeader>&amp;L&amp;10The City of Winnipeg
Tender No. 25-2021 
&amp;R&amp;10Bid Submission
&amp;P of &amp;N</oddHeader>
    <oddFooter xml:space="preserve">&amp;R                    </oddFooter>
  </headerFooter>
  <rowBreaks count="7" manualBreakCount="7">
    <brk id="26" min="1" max="7" man="1"/>
    <brk id="51" min="1" max="7" man="1"/>
    <brk id="71" max="7" man="1"/>
    <brk id="97" min="1" max="7" man="1"/>
    <brk id="121" min="1" max="7" man="1"/>
    <brk id="144" min="1" max="7" man="1"/>
    <brk id="1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
Mar. 12, 2021
File Size = 35.0 KB</dc:description>
  <cp:lastModifiedBy>Windows User</cp:lastModifiedBy>
  <cp:lastPrinted>2021-03-09T03:04:16Z</cp:lastPrinted>
  <dcterms:created xsi:type="dcterms:W3CDTF">1999-03-31T15:44:33Z</dcterms:created>
  <dcterms:modified xsi:type="dcterms:W3CDTF">2021-03-12T19:47:47Z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