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MRF\Downloads\"/>
    </mc:Choice>
  </mc:AlternateContent>
  <bookViews>
    <workbookView xWindow="0" yWindow="0" windowWidth="28800" windowHeight="12624"/>
  </bookViews>
  <sheets>
    <sheet name="FORM B PRICES" sheetId="3" r:id="rId1"/>
  </sheets>
  <definedNames>
    <definedName name="_12TENDER_SUBMISSI">#REF!</definedName>
    <definedName name="_1PAGE_1_OF_13" localSheetId="0">'FORM B PRICES'!#REF!</definedName>
    <definedName name="_4PAGE_1_OF_13">#REF!</definedName>
    <definedName name="_5TENDER_NO._181" localSheetId="0">'FORM B PRICES'!#REF!</definedName>
    <definedName name="_8TENDER_NO._181">#REF!</definedName>
    <definedName name="_9TENDER_SUBMISSI" localSheetId="0">'FORM B PRICES'!#REF!</definedName>
    <definedName name="_xlnm._FilterDatabase" localSheetId="0" hidden="1">'FORM B PRICES'!$A$5:$H$177</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0">'FORM B PRICES'!#REF!</definedName>
    <definedName name="HEADER">#REF!</definedName>
    <definedName name="_xlnm.Print_Area" localSheetId="0">'FORM B PRICES'!$B$6:$H$177</definedName>
    <definedName name="_xlnm.Print_Titles" localSheetId="0">'FORM B PRICES'!$1:$5</definedName>
    <definedName name="_xlnm.Print_Titles">#REF!</definedName>
    <definedName name="TEMP" localSheetId="0">'FORM B PRICES'!#REF!</definedName>
    <definedName name="TEMP">#REF!</definedName>
    <definedName name="TESTHEAD" localSheetId="0">'FORM B PRICES'!#REF!</definedName>
    <definedName name="TESTHEAD">#REF!</definedName>
    <definedName name="XEVERYTHING" localSheetId="0">'FORM B PRICES'!$B$1:$IC$91</definedName>
    <definedName name="XEVERYTHING">#REF!</definedName>
    <definedName name="XITEMS" localSheetId="0">'FORM B PRICES'!$B$7:$IC$91</definedName>
    <definedName name="XITEMS">#REF!</definedName>
  </definedNames>
  <calcPr calcId="152511" fullPrecision="0"/>
</workbook>
</file>

<file path=xl/calcChain.xml><?xml version="1.0" encoding="utf-8"?>
<calcChain xmlns="http://schemas.openxmlformats.org/spreadsheetml/2006/main">
  <c r="B93" i="3" l="1"/>
  <c r="C94" i="3"/>
  <c r="C170" i="3" s="1"/>
  <c r="B94" i="3"/>
  <c r="B170" i="3" s="1"/>
  <c r="H93" i="3"/>
  <c r="H94" i="3" s="1"/>
  <c r="H170" i="3" s="1"/>
  <c r="H142" i="3" l="1"/>
  <c r="F114" i="3" l="1"/>
  <c r="H124" i="3" l="1"/>
  <c r="H138" i="3" l="1"/>
  <c r="H81" i="3"/>
  <c r="H135" i="3"/>
  <c r="H141" i="3"/>
  <c r="H140" i="3"/>
  <c r="H145" i="3"/>
  <c r="H144" i="3"/>
  <c r="H143" i="3"/>
  <c r="H137" i="3"/>
  <c r="H161" i="3"/>
  <c r="H159" i="3"/>
  <c r="H158" i="3"/>
  <c r="H84" i="3"/>
  <c r="H83" i="3"/>
  <c r="H36" i="3"/>
  <c r="H49" i="3"/>
  <c r="H40" i="3"/>
  <c r="H35" i="3"/>
  <c r="H44" i="3"/>
  <c r="H39" i="3"/>
  <c r="H38" i="3"/>
  <c r="H77" i="3" l="1"/>
  <c r="B165" i="3" l="1"/>
  <c r="C165" i="3"/>
  <c r="H151" i="3" l="1"/>
  <c r="H153" i="3"/>
  <c r="H14" i="3" l="1"/>
  <c r="H60" i="3"/>
  <c r="H47" i="3"/>
  <c r="B172" i="3" l="1"/>
  <c r="B162" i="3"/>
  <c r="B173" i="3" s="1"/>
  <c r="B91" i="3"/>
  <c r="B169" i="3" s="1"/>
  <c r="B52" i="3"/>
  <c r="B168" i="3" s="1"/>
  <c r="H107" i="3" l="1"/>
  <c r="H121" i="3" l="1"/>
  <c r="H76" i="3" l="1"/>
  <c r="H75" i="3"/>
  <c r="H73" i="3"/>
  <c r="H71" i="3"/>
  <c r="H30" i="3"/>
  <c r="H29" i="3"/>
  <c r="H27" i="3"/>
  <c r="H25" i="3"/>
  <c r="B164" i="3" l="1"/>
  <c r="H90" i="3"/>
  <c r="H88" i="3"/>
  <c r="H86" i="3"/>
  <c r="H79" i="3"/>
  <c r="H68" i="3"/>
  <c r="H67" i="3"/>
  <c r="H64" i="3"/>
  <c r="H62" i="3"/>
  <c r="H59" i="3"/>
  <c r="H58" i="3"/>
  <c r="H57" i="3"/>
  <c r="H56" i="3"/>
  <c r="H51" i="3"/>
  <c r="H46" i="3"/>
  <c r="H42" i="3"/>
  <c r="H22" i="3"/>
  <c r="H21" i="3"/>
  <c r="H32" i="3"/>
  <c r="H122" i="3"/>
  <c r="H120" i="3"/>
  <c r="H119" i="3"/>
  <c r="H118" i="3"/>
  <c r="H114" i="3"/>
  <c r="H113" i="3"/>
  <c r="H112" i="3"/>
  <c r="H155" i="3"/>
  <c r="H154" i="3"/>
  <c r="H152" i="3"/>
  <c r="H149" i="3"/>
  <c r="H147" i="3"/>
  <c r="H132" i="3"/>
  <c r="H130" i="3"/>
  <c r="H129" i="3"/>
  <c r="H127" i="3"/>
  <c r="H123" i="3"/>
  <c r="H18" i="3"/>
  <c r="H16" i="3"/>
  <c r="H13" i="3"/>
  <c r="H12" i="3"/>
  <c r="H11" i="3"/>
  <c r="H10" i="3"/>
  <c r="H115" i="3"/>
  <c r="B98" i="3"/>
  <c r="H109" i="3"/>
  <c r="H108" i="3"/>
  <c r="H105" i="3"/>
  <c r="H103" i="3"/>
  <c r="H102" i="3"/>
  <c r="H101" i="3"/>
  <c r="H99" i="3"/>
  <c r="H91" i="3" l="1"/>
  <c r="B100" i="3"/>
  <c r="B104" i="3" l="1"/>
  <c r="B106" i="3" l="1"/>
  <c r="B110" i="3" l="1"/>
  <c r="B116" i="3" l="1"/>
  <c r="B124" i="3" s="1"/>
  <c r="B125" i="3" s="1"/>
  <c r="B55" i="3" l="1"/>
  <c r="B60" i="3" l="1"/>
  <c r="B61" i="3" s="1"/>
  <c r="B130" i="3"/>
  <c r="B132" i="3" s="1"/>
  <c r="B9" i="3"/>
  <c r="B134" i="3" l="1"/>
  <c r="B136" i="3" s="1"/>
  <c r="B138" i="3" s="1"/>
  <c r="B14" i="3"/>
  <c r="B15" i="3" s="1"/>
  <c r="B17" i="3" s="1"/>
  <c r="B19" i="3" s="1"/>
  <c r="B23" i="3" s="1"/>
  <c r="B28" i="3" s="1"/>
  <c r="B63" i="3"/>
  <c r="B139" i="3" l="1"/>
  <c r="B145" i="3" s="1"/>
  <c r="B32" i="3"/>
  <c r="B65" i="3"/>
  <c r="B147" i="3" l="1"/>
  <c r="B148" i="3" s="1"/>
  <c r="B150" i="3" s="1"/>
  <c r="B69" i="3"/>
  <c r="B74" i="3" s="1"/>
  <c r="B77" i="3" s="1"/>
  <c r="B79" i="3" s="1"/>
  <c r="B34" i="3"/>
  <c r="B36" i="3" s="1"/>
  <c r="B174" i="3"/>
  <c r="C174" i="3"/>
  <c r="B81" i="3" l="1"/>
  <c r="B82" i="3" s="1"/>
  <c r="B86" i="3" s="1"/>
  <c r="B37" i="3"/>
  <c r="B40" i="3" s="1"/>
  <c r="B42" i="3" s="1"/>
  <c r="B43" i="3" s="1"/>
  <c r="B45" i="3" l="1"/>
  <c r="B49" i="3" s="1"/>
  <c r="B154" i="3"/>
  <c r="B155" i="3" s="1"/>
  <c r="B157" i="3" s="1"/>
  <c r="B159" i="3" s="1"/>
  <c r="B161" i="3" s="1"/>
  <c r="B87" i="3"/>
  <c r="B90" i="3" s="1"/>
  <c r="H162" i="3"/>
  <c r="H173" i="3" s="1"/>
  <c r="H52" i="3"/>
  <c r="H168" i="3" s="1"/>
  <c r="H169" i="3"/>
  <c r="B167" i="3"/>
  <c r="C91" i="3"/>
  <c r="C169" i="3" s="1"/>
  <c r="C52" i="3"/>
  <c r="C168" i="3" s="1"/>
  <c r="C162" i="3"/>
  <c r="C173" i="3" s="1"/>
  <c r="H171" i="3" l="1"/>
  <c r="H164" i="3"/>
  <c r="H165" i="3" s="1"/>
  <c r="B51" i="3"/>
  <c r="H174" i="3" l="1"/>
  <c r="H175" i="3" s="1"/>
  <c r="G176" i="3" s="1"/>
</calcChain>
</file>

<file path=xl/comments1.xml><?xml version="1.0" encoding="utf-8"?>
<comments xmlns="http://schemas.openxmlformats.org/spreadsheetml/2006/main">
  <authors>
    <author>Pheifer, Henly</author>
  </authors>
  <commentList>
    <comment ref="C29" authorId="0" shapeId="0">
      <text>
        <r>
          <rPr>
            <b/>
            <sz val="9"/>
            <color indexed="81"/>
            <rFont val="Tahoma"/>
            <family val="2"/>
          </rPr>
          <t>Pheifer, Henly:</t>
        </r>
        <r>
          <rPr>
            <sz val="9"/>
            <color indexed="81"/>
            <rFont val="Tahoma"/>
            <family val="2"/>
          </rPr>
          <t xml:space="preserve">
old version has 0 - 50</t>
        </r>
      </text>
    </comment>
    <comment ref="C75" authorId="0" shapeId="0">
      <text>
        <r>
          <rPr>
            <b/>
            <sz val="9"/>
            <color indexed="81"/>
            <rFont val="Tahoma"/>
            <family val="2"/>
          </rPr>
          <t>Pheifer, Henly:</t>
        </r>
        <r>
          <rPr>
            <sz val="9"/>
            <color indexed="81"/>
            <rFont val="Tahoma"/>
            <family val="2"/>
          </rPr>
          <t xml:space="preserve">
old version has 0 - 50</t>
        </r>
      </text>
    </comment>
  </commentList>
</comments>
</file>

<file path=xl/sharedStrings.xml><?xml version="1.0" encoding="utf-8"?>
<sst xmlns="http://schemas.openxmlformats.org/spreadsheetml/2006/main" count="568" uniqueCount="215">
  <si>
    <t>FORM B: PRICES</t>
  </si>
  <si>
    <t>UNIT PRICES</t>
  </si>
  <si>
    <t/>
  </si>
  <si>
    <t>ITEM</t>
  </si>
  <si>
    <t>DESCRIPTION</t>
  </si>
  <si>
    <t>SPEC.</t>
  </si>
  <si>
    <t>UNIT</t>
  </si>
  <si>
    <t>APPROX.</t>
  </si>
  <si>
    <t>UNIT PRICE</t>
  </si>
  <si>
    <t>AMOUNT</t>
  </si>
  <si>
    <t>REF.</t>
  </si>
  <si>
    <t>QUANTITY</t>
  </si>
  <si>
    <t>A</t>
  </si>
  <si>
    <t>B</t>
  </si>
  <si>
    <t>C</t>
  </si>
  <si>
    <t>D</t>
  </si>
  <si>
    <t>Subtotal:</t>
  </si>
  <si>
    <t>SUMMARY</t>
  </si>
  <si>
    <t>JOINT AND CRACK SEALING</t>
  </si>
  <si>
    <t>ASSOCIATED DRAINAGE AND UNDERGROUND WORKS</t>
  </si>
  <si>
    <t>ADJUSTMENTS</t>
  </si>
  <si>
    <t>LANDSCAPING</t>
  </si>
  <si>
    <t>MISCELLANEOUS</t>
  </si>
  <si>
    <t>CODE</t>
  </si>
  <si>
    <t xml:space="preserve"> (total price) PART 1</t>
  </si>
  <si>
    <t xml:space="preserve"> (total price) PART 2</t>
  </si>
  <si>
    <t xml:space="preserve">TOTAL BID PRICE (GST extra)                                                                              (in figures)                                             </t>
  </si>
  <si>
    <t>m²</t>
  </si>
  <si>
    <t>i)</t>
  </si>
  <si>
    <t>tonne</t>
  </si>
  <si>
    <t>each</t>
  </si>
  <si>
    <t>ii)</t>
  </si>
  <si>
    <t>B094</t>
  </si>
  <si>
    <t>Drilled Dowels</t>
  </si>
  <si>
    <t>B095</t>
  </si>
  <si>
    <t>19.1 mm Diameter</t>
  </si>
  <si>
    <t>B097</t>
  </si>
  <si>
    <t>Drilled Tie Bars</t>
  </si>
  <si>
    <t>B098</t>
  </si>
  <si>
    <t>20 M Deformed Tie Bar</t>
  </si>
  <si>
    <t>B099</t>
  </si>
  <si>
    <t>25 M Deformed Tie Bar</t>
  </si>
  <si>
    <t>m</t>
  </si>
  <si>
    <t>iii)</t>
  </si>
  <si>
    <t>Concrete Curb Renewal</t>
  </si>
  <si>
    <t>D006</t>
  </si>
  <si>
    <t xml:space="preserve">Reflective Crack Maintenance </t>
  </si>
  <si>
    <t>F001</t>
  </si>
  <si>
    <t>F003</t>
  </si>
  <si>
    <t>F005</t>
  </si>
  <si>
    <t>F007</t>
  </si>
  <si>
    <t>iv)</t>
  </si>
  <si>
    <t>G001</t>
  </si>
  <si>
    <t>Sodding</t>
  </si>
  <si>
    <t>v)</t>
  </si>
  <si>
    <t>Tie-ins and Approaches</t>
  </si>
  <si>
    <t>F002</t>
  </si>
  <si>
    <t>vert. m</t>
  </si>
  <si>
    <t>F009</t>
  </si>
  <si>
    <t>F010</t>
  </si>
  <si>
    <t>E023</t>
  </si>
  <si>
    <t>E024</t>
  </si>
  <si>
    <t>E025</t>
  </si>
  <si>
    <t>Replacing Existing Risers</t>
  </si>
  <si>
    <t>F002A</t>
  </si>
  <si>
    <t>Adjustment of Valve Boxes</t>
  </si>
  <si>
    <t>Valve Box Extensions</t>
  </si>
  <si>
    <t xml:space="preserve">CW 3235-R9  </t>
  </si>
  <si>
    <t>100 mm Sidewalk</t>
  </si>
  <si>
    <t>a)</t>
  </si>
  <si>
    <t>b)</t>
  </si>
  <si>
    <t>c)</t>
  </si>
  <si>
    <t>B154rl</t>
  </si>
  <si>
    <t>SD-203B</t>
  </si>
  <si>
    <t>SD-229C,D</t>
  </si>
  <si>
    <t>B200</t>
  </si>
  <si>
    <t>Planing of Pavement</t>
  </si>
  <si>
    <t>B201</t>
  </si>
  <si>
    <t>B219</t>
  </si>
  <si>
    <t>Detectable Warning Surface Tiles</t>
  </si>
  <si>
    <t>Type IA</t>
  </si>
  <si>
    <t>CW 3250-R7</t>
  </si>
  <si>
    <t>CW 2130-R12</t>
  </si>
  <si>
    <t>Pre-cast Concrete Risers</t>
  </si>
  <si>
    <t>51 mm</t>
  </si>
  <si>
    <t>CW 3510-R9</t>
  </si>
  <si>
    <t>G002</t>
  </si>
  <si>
    <t xml:space="preserve"> width &lt; 600 mm</t>
  </si>
  <si>
    <t>SD-023</t>
  </si>
  <si>
    <t>76 mm</t>
  </si>
  <si>
    <t>(SEE B9)</t>
  </si>
  <si>
    <t xml:space="preserve">CW 3230-R8
</t>
  </si>
  <si>
    <t>B096</t>
  </si>
  <si>
    <t>28.6 mm Diameter</t>
  </si>
  <si>
    <t>B097A</t>
  </si>
  <si>
    <t>15 M Deformed Tie Bar</t>
  </si>
  <si>
    <t>Bullnose</t>
  </si>
  <si>
    <t>B190</t>
  </si>
  <si>
    <t xml:space="preserve">Construction of Asphaltic Concrete Overlay </t>
  </si>
  <si>
    <t>B193</t>
  </si>
  <si>
    <t>B194</t>
  </si>
  <si>
    <t>B195</t>
  </si>
  <si>
    <t>CW 3326-R3</t>
  </si>
  <si>
    <t>SD-227C</t>
  </si>
  <si>
    <t>E026</t>
  </si>
  <si>
    <t>F004</t>
  </si>
  <si>
    <t>38 mm</t>
  </si>
  <si>
    <t>E13</t>
  </si>
  <si>
    <t>B064-72</t>
  </si>
  <si>
    <t>Slab Replacement - Early Opening (72 hour)</t>
  </si>
  <si>
    <t>B077-72</t>
  </si>
  <si>
    <t>Partial Slab Patches 
- Early Opening (72 hour)</t>
  </si>
  <si>
    <t>E11</t>
  </si>
  <si>
    <t>B114rl</t>
  </si>
  <si>
    <t xml:space="preserve">Miscellaneous Concrete Slab Renewal </t>
  </si>
  <si>
    <t>B118rl</t>
  </si>
  <si>
    <t>SD-228A</t>
  </si>
  <si>
    <t>B119rl</t>
  </si>
  <si>
    <t>Less than 5 sq.m.</t>
  </si>
  <si>
    <t>B120rl</t>
  </si>
  <si>
    <t>5 sq.m. to 20 sq.m.</t>
  </si>
  <si>
    <t xml:space="preserve">CW 3240-R10 </t>
  </si>
  <si>
    <t>Modified Barrier (150 mm reveal ht, Dowelled)</t>
  </si>
  <si>
    <t>B189</t>
  </si>
  <si>
    <t>Regrading Existing Interlocking Paving Stones</t>
  </si>
  <si>
    <t>CW 3330-R5</t>
  </si>
  <si>
    <t>B191</t>
  </si>
  <si>
    <t>Main Line Paving</t>
  </si>
  <si>
    <t xml:space="preserve">CW 3450-R6 </t>
  </si>
  <si>
    <t>1 - 50 mm Depth (Asphalt)</t>
  </si>
  <si>
    <t>B202</t>
  </si>
  <si>
    <t>50 - 100 mm Depth (Asphalt)</t>
  </si>
  <si>
    <t>Frames &amp; Covers</t>
  </si>
  <si>
    <t>E028</t>
  </si>
  <si>
    <t>E029</t>
  </si>
  <si>
    <t xml:space="preserve">AP-012 - Barrier Curb and Gutter Cover </t>
  </si>
  <si>
    <t>E050A</t>
  </si>
  <si>
    <t>Catch Basin Cleaning</t>
  </si>
  <si>
    <t>Adjustment of Manholes/Catch Basins Frames</t>
  </si>
  <si>
    <t>CW 3210-R8</t>
  </si>
  <si>
    <t>Lifter Rings (AP-010)</t>
  </si>
  <si>
    <t>B121rl</t>
  </si>
  <si>
    <t>Greater than 20 sq.m.</t>
  </si>
  <si>
    <t>SD-205,
SD-206A</t>
  </si>
  <si>
    <t>AP-006 - Standard Frame for Manhole and Catch Basin</t>
  </si>
  <si>
    <t>AP-007 - Standard Solid Cover for Standard Frame</t>
  </si>
  <si>
    <t>Less than 3 m</t>
  </si>
  <si>
    <t>ROADWORKS - REMOVALS/RENEWALS</t>
  </si>
  <si>
    <t>L. sum</t>
  </si>
  <si>
    <t>I001</t>
  </si>
  <si>
    <t>REGENT AVENUE WEST - ROUGEAU AVENUE TO PLESSIS ROAD, OVERLAY</t>
  </si>
  <si>
    <t>S/B LAGIMODIERE - REENDERS DRIVE TO REGENT AVENUE WEST, MILL AND FILL</t>
  </si>
  <si>
    <t>N/B LAGIMODIERE - REGENT AVENUE WEST TO ALMEY AVENUE, MILL AND FILL</t>
  </si>
  <si>
    <t>230 mm Concrete Pavement (Plain-Dowelled)</t>
  </si>
  <si>
    <t>B070-72</t>
  </si>
  <si>
    <t>B082-72</t>
  </si>
  <si>
    <t>230 mm Concrete Pavement (Type A)</t>
  </si>
  <si>
    <t>B083-72</t>
  </si>
  <si>
    <t>230 mm Concrete Pavement (Type B)</t>
  </si>
  <si>
    <t>B084-72</t>
  </si>
  <si>
    <t>230 mm Concrete Pavement (Type C)</t>
  </si>
  <si>
    <t>3 m to 30 m</t>
  </si>
  <si>
    <t>B122rl</t>
  </si>
  <si>
    <t>B086-72</t>
  </si>
  <si>
    <t>200 mm Concrete Pavement (Type A)</t>
  </si>
  <si>
    <t>B087-72</t>
  </si>
  <si>
    <t>200 mm Concrete Pavement (Type B)</t>
  </si>
  <si>
    <t>B088-72</t>
  </si>
  <si>
    <t>200 mm Concrete Pavement (Type C)</t>
  </si>
  <si>
    <t>B089-72</t>
  </si>
  <si>
    <t>200 mm Concrete Pavement (Type D)</t>
  </si>
  <si>
    <t>B185rlB</t>
  </si>
  <si>
    <t>Splash Strip (150 mm reveal ht, Monolithic Barrier Curb,  750 mm width)</t>
  </si>
  <si>
    <t>SD-223A</t>
  </si>
  <si>
    <t>CW 3410-R12</t>
  </si>
  <si>
    <t>Barrier (150 mm reveal ht, Dowelled)</t>
  </si>
  <si>
    <t>B185rl</t>
  </si>
  <si>
    <t>SD-206B</t>
  </si>
  <si>
    <t>B155rlA</t>
  </si>
  <si>
    <t>B156rlA</t>
  </si>
  <si>
    <t>B157rlA</t>
  </si>
  <si>
    <t>G005</t>
  </si>
  <si>
    <t>Salt Tolerant Grass Seeding</t>
  </si>
  <si>
    <t>B184rl</t>
  </si>
  <si>
    <t>Curb Ramp (8-12 mm reveal ht, Integral)</t>
  </si>
  <si>
    <t>Safety Curb (330 mm reveal ht)</t>
  </si>
  <si>
    <r>
      <t xml:space="preserve">PART 1      </t>
    </r>
    <r>
      <rPr>
        <b/>
        <i/>
        <sz val="16"/>
        <rFont val="Arial"/>
        <family val="2"/>
      </rPr>
      <t>CITY FUNDED WORK - 2020 CONSTRUCTION</t>
    </r>
  </si>
  <si>
    <t>AP-011 - Barrier Curb and Gutter Frame</t>
  </si>
  <si>
    <t>E2</t>
  </si>
  <si>
    <t>E10</t>
  </si>
  <si>
    <r>
      <t xml:space="preserve">PART 2      </t>
    </r>
    <r>
      <rPr>
        <b/>
        <i/>
        <sz val="16"/>
        <rFont val="Arial"/>
        <family val="2"/>
      </rPr>
      <t>CITY FUNDED WORK - 2021 CONSTRUCTION</t>
    </r>
  </si>
  <si>
    <t>Part 1 - Mobilization/Demobilization:
Lagimodiere Boulevard</t>
  </si>
  <si>
    <t>Asphalt Rumble Strip</t>
  </si>
  <si>
    <t>Part 2 - Mobilization/Demobilization:
Regent Avenue West</t>
  </si>
  <si>
    <t>E007D</t>
  </si>
  <si>
    <t>Remove and Replace Existing Catch Pit</t>
  </si>
  <si>
    <t>E007E</t>
  </si>
  <si>
    <t>H022</t>
  </si>
  <si>
    <t>Patching Existing Manholes</t>
  </si>
  <si>
    <t>E031</t>
  </si>
  <si>
    <t>AP-015 - Mountable Curb and Gutter Frame</t>
  </si>
  <si>
    <t>E031A</t>
  </si>
  <si>
    <t>AP-016 - Mountable Curb and Gutter Cover</t>
  </si>
  <si>
    <t>Replace Existing Catch Basin Hoods</t>
  </si>
  <si>
    <t>E007B</t>
  </si>
  <si>
    <t>SD-024</t>
  </si>
  <si>
    <t>E007A</t>
  </si>
  <si>
    <t xml:space="preserve">Remove and Replace Existing Catch Basin  </t>
  </si>
  <si>
    <t>CW 2140-R4</t>
  </si>
  <si>
    <t>B167rlA</t>
  </si>
  <si>
    <t>AP-008 - Standard Grated Cover for Standard Frame</t>
  </si>
  <si>
    <t>PART 1 - MOBILIZATION /DEMOBILIZATION</t>
  </si>
  <si>
    <t>PART 2 - MOBILIZATION /DEMOBILIZATION</t>
  </si>
  <si>
    <t>E</t>
  </si>
  <si>
    <t>Asphalt Patching of Miscellaneous Concrete</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</si>
</sst>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quot;$&quot;#,##0.00_);\(&quot;$&quot;#,##0.00\)"/>
    <numFmt numFmtId="165" formatCode="0;0;&quot;&quot;;@"/>
    <numFmt numFmtId="166" formatCode="&quot;$&quot;#,##0.00"/>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0.0"/>
    <numFmt numFmtId="177" formatCode="&quot;A.&quot;0"/>
    <numFmt numFmtId="178" formatCode="0.0"/>
    <numFmt numFmtId="179" formatCode="&quot;B.&quot;0"/>
    <numFmt numFmtId="180" formatCode="&quot;C.&quot;0"/>
    <numFmt numFmtId="181" formatCode="&quot;D.&quot;0"/>
    <numFmt numFmtId="182" formatCode="&quot;E.&quot;0"/>
  </numFmts>
  <fonts count="61" x14ac:knownFonts="1">
    <font>
      <sz val="12"/>
      <name val="Arial"/>
    </font>
    <font>
      <sz val="6"/>
      <color indexed="8"/>
      <name val="Arial"/>
      <family val="2"/>
    </font>
    <font>
      <b/>
      <sz val="12"/>
      <color indexed="8"/>
      <name val="Arial"/>
      <family val="2"/>
    </font>
    <font>
      <b/>
      <u/>
      <sz val="12"/>
      <color indexed="8"/>
      <name val="Arial"/>
      <family val="2"/>
    </font>
    <font>
      <b/>
      <sz val="12"/>
      <name val="Arial"/>
      <family val="2"/>
    </font>
    <font>
      <b/>
      <sz val="6"/>
      <color indexed="8"/>
      <name val="Arial"/>
      <family val="2"/>
    </font>
    <font>
      <b/>
      <sz val="12"/>
      <color indexed="8"/>
      <name val="Arial"/>
      <family val="2"/>
    </font>
    <font>
      <b/>
      <i/>
      <u/>
      <sz val="12"/>
      <color indexed="8"/>
      <name val="Arial"/>
      <family val="2"/>
    </font>
    <font>
      <b/>
      <i/>
      <sz val="16"/>
      <name val="Arial"/>
      <family val="2"/>
    </font>
    <font>
      <b/>
      <sz val="16"/>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b/>
      <sz val="9"/>
      <color indexed="81"/>
      <name val="Tahoma"/>
      <family val="2"/>
    </font>
    <font>
      <sz val="11"/>
      <color theme="1"/>
      <name val="Calibri"/>
      <family val="2"/>
      <scheme val="minor"/>
    </font>
    <font>
      <sz val="12"/>
      <color theme="1"/>
      <name val="Arial"/>
      <family val="2"/>
    </font>
    <font>
      <sz val="10"/>
      <color theme="1"/>
      <name val="MS Sans Serif"/>
      <family val="2"/>
    </font>
    <font>
      <sz val="10"/>
      <color theme="1"/>
      <name val="Arial"/>
      <family val="2"/>
    </font>
    <font>
      <sz val="10"/>
      <name val="MS Sans Serif"/>
    </font>
    <font>
      <sz val="10"/>
      <color indexed="8"/>
      <name val="MS Sans Serif"/>
      <family val="2"/>
    </font>
    <font>
      <b/>
      <sz val="10"/>
      <color indexed="8"/>
      <name val="MS Sans Serif"/>
      <family val="2"/>
    </font>
  </fonts>
  <fills count="27">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9"/>
      </patternFill>
    </fill>
    <fill>
      <patternFill patternType="solid">
        <fgColor theme="0"/>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style="thin">
        <color indexed="8"/>
      </left>
      <right/>
      <top style="double">
        <color indexed="8"/>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right/>
      <top style="double">
        <color indexed="64"/>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style="thin">
        <color indexed="8"/>
      </bottom>
      <diagonal/>
    </border>
    <border>
      <left/>
      <right style="thin">
        <color indexed="8"/>
      </right>
      <top style="double">
        <color indexed="8"/>
      </top>
      <bottom style="thin">
        <color indexed="8"/>
      </bottom>
      <diagonal/>
    </border>
    <border>
      <left/>
      <right/>
      <top style="double">
        <color indexed="64"/>
      </top>
      <bottom style="thin">
        <color indexed="64"/>
      </bottom>
      <diagonal/>
    </border>
    <border>
      <left/>
      <right/>
      <top/>
      <bottom style="double">
        <color indexed="64"/>
      </bottom>
      <diagonal/>
    </border>
    <border>
      <left style="thin">
        <color indexed="8"/>
      </left>
      <right/>
      <top style="double">
        <color indexed="64"/>
      </top>
      <bottom/>
      <diagonal/>
    </border>
    <border>
      <left/>
      <right style="thin">
        <color indexed="8"/>
      </right>
      <top style="double">
        <color indexed="64"/>
      </top>
      <bottom style="thin">
        <color indexed="64"/>
      </bottom>
      <diagonal/>
    </border>
    <border>
      <left style="thin">
        <color indexed="8"/>
      </left>
      <right/>
      <top/>
      <bottom style="double">
        <color indexed="64"/>
      </bottom>
      <diagonal/>
    </border>
    <border>
      <left/>
      <right style="thin">
        <color indexed="8"/>
      </right>
      <top/>
      <bottom style="double">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8"/>
      </right>
      <top style="thin">
        <color indexed="8"/>
      </top>
      <bottom style="double">
        <color indexed="64"/>
      </bottom>
      <diagonal/>
    </border>
  </borders>
  <cellStyleXfs count="110">
    <xf numFmtId="0" fontId="0" fillId="2" borderId="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8" fillId="13"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20" borderId="0" applyNumberFormat="0" applyBorder="0" applyAlignment="0" applyProtection="0"/>
    <xf numFmtId="0" fontId="28" fillId="4" borderId="0" applyNumberFormat="0" applyBorder="0" applyAlignment="0" applyProtection="0"/>
    <xf numFmtId="0" fontId="12" fillId="0" borderId="0" applyFill="0">
      <alignment horizontal="right" vertical="top"/>
    </xf>
    <xf numFmtId="0" fontId="41" fillId="0" borderId="0" applyFill="0">
      <alignment horizontal="right" vertical="top"/>
    </xf>
    <xf numFmtId="0" fontId="13" fillId="0" borderId="1" applyFill="0">
      <alignment horizontal="right" vertical="top"/>
    </xf>
    <xf numFmtId="0" fontId="42" fillId="0" borderId="1" applyFill="0">
      <alignment horizontal="right" vertical="top"/>
    </xf>
    <xf numFmtId="0" fontId="42" fillId="0" borderId="1" applyFill="0">
      <alignment horizontal="right" vertical="top"/>
    </xf>
    <xf numFmtId="168" fontId="13" fillId="0" borderId="2" applyFill="0">
      <alignment horizontal="right" vertical="top"/>
    </xf>
    <xf numFmtId="168" fontId="42" fillId="0" borderId="2" applyFill="0">
      <alignment horizontal="right" vertical="top"/>
    </xf>
    <xf numFmtId="0" fontId="13" fillId="0" borderId="1" applyFill="0">
      <alignment horizontal="center" vertical="top" wrapText="1"/>
    </xf>
    <xf numFmtId="0" fontId="42" fillId="0" borderId="1" applyFill="0">
      <alignment horizontal="center" vertical="top" wrapText="1"/>
    </xf>
    <xf numFmtId="0" fontId="42" fillId="0" borderId="1" applyFill="0">
      <alignment horizontal="center" vertical="top" wrapText="1"/>
    </xf>
    <xf numFmtId="0" fontId="14" fillId="0" borderId="3" applyFill="0">
      <alignment horizontal="center" vertical="center" wrapText="1"/>
    </xf>
    <xf numFmtId="0" fontId="43" fillId="0" borderId="3" applyFill="0">
      <alignment horizontal="center" vertical="center" wrapText="1"/>
    </xf>
    <xf numFmtId="0" fontId="13" fillId="0" borderId="1" applyFill="0">
      <alignment horizontal="left" vertical="top" wrapText="1"/>
    </xf>
    <xf numFmtId="0" fontId="42" fillId="0" borderId="1" applyFill="0">
      <alignment horizontal="left" vertical="top" wrapText="1"/>
    </xf>
    <xf numFmtId="0" fontId="42" fillId="0" borderId="1" applyFill="0">
      <alignment horizontal="left" vertical="top" wrapText="1"/>
    </xf>
    <xf numFmtId="0" fontId="15" fillId="0" borderId="1" applyFill="0">
      <alignment horizontal="left" vertical="top" wrapText="1"/>
    </xf>
    <xf numFmtId="0" fontId="44" fillId="0" borderId="1" applyFill="0">
      <alignment horizontal="left" vertical="top" wrapText="1"/>
    </xf>
    <xf numFmtId="0" fontId="44" fillId="0" borderId="1" applyFill="0">
      <alignment horizontal="left" vertical="top" wrapText="1"/>
    </xf>
    <xf numFmtId="165" fontId="16" fillId="0" borderId="4" applyFill="0">
      <alignment horizontal="centerContinuous" wrapText="1"/>
    </xf>
    <xf numFmtId="165" fontId="45" fillId="0" borderId="4" applyFill="0">
      <alignment horizontal="centerContinuous" wrapText="1"/>
    </xf>
    <xf numFmtId="165" fontId="13" fillId="0" borderId="1" applyFill="0">
      <alignment horizontal="center" vertical="top" wrapText="1"/>
    </xf>
    <xf numFmtId="165" fontId="42" fillId="0" borderId="1" applyFill="0">
      <alignment horizontal="center" vertical="top" wrapText="1"/>
    </xf>
    <xf numFmtId="165" fontId="42" fillId="0" borderId="1" applyFill="0">
      <alignment horizontal="center" vertical="top" wrapText="1"/>
    </xf>
    <xf numFmtId="0" fontId="13" fillId="0" borderId="1" applyFill="0">
      <alignment horizontal="center" wrapText="1"/>
    </xf>
    <xf numFmtId="0" fontId="42" fillId="0" borderId="1" applyFill="0">
      <alignment horizontal="center" wrapText="1"/>
    </xf>
    <xf numFmtId="0" fontId="42" fillId="0" borderId="1" applyFill="0">
      <alignment horizontal="center" wrapText="1"/>
    </xf>
    <xf numFmtId="173" fontId="13" fillId="0" borderId="1" applyFill="0"/>
    <xf numFmtId="173" fontId="42" fillId="0" borderId="1" applyFill="0"/>
    <xf numFmtId="173" fontId="42" fillId="0" borderId="1" applyFill="0"/>
    <xf numFmtId="169" fontId="13" fillId="0" borderId="1" applyFill="0">
      <alignment horizontal="right"/>
      <protection locked="0"/>
    </xf>
    <xf numFmtId="169" fontId="42" fillId="0" borderId="1" applyFill="0">
      <alignment horizontal="right"/>
      <protection locked="0"/>
    </xf>
    <xf numFmtId="169" fontId="42" fillId="0" borderId="1" applyFill="0">
      <alignment horizontal="right"/>
      <protection locked="0"/>
    </xf>
    <xf numFmtId="167" fontId="13" fillId="0" borderId="1" applyFill="0">
      <alignment horizontal="right"/>
      <protection locked="0"/>
    </xf>
    <xf numFmtId="167" fontId="42" fillId="0" borderId="1" applyFill="0">
      <alignment horizontal="right"/>
      <protection locked="0"/>
    </xf>
    <xf numFmtId="167" fontId="42" fillId="0" borderId="1" applyFill="0">
      <alignment horizontal="right"/>
      <protection locked="0"/>
    </xf>
    <xf numFmtId="167" fontId="13" fillId="0" borderId="1" applyFill="0"/>
    <xf numFmtId="167" fontId="42" fillId="0" borderId="1" applyFill="0"/>
    <xf numFmtId="167" fontId="42" fillId="0" borderId="1" applyFill="0"/>
    <xf numFmtId="167" fontId="13" fillId="0" borderId="3" applyFill="0">
      <alignment horizontal="right"/>
    </xf>
    <xf numFmtId="167" fontId="42" fillId="0" borderId="3" applyFill="0">
      <alignment horizontal="right"/>
    </xf>
    <xf numFmtId="0" fontId="32" fillId="21" borderId="5" applyNumberFormat="0" applyAlignment="0" applyProtection="0"/>
    <xf numFmtId="0" fontId="34" fillId="22" borderId="6" applyNumberFormat="0" applyAlignment="0" applyProtection="0"/>
    <xf numFmtId="0" fontId="17" fillId="0" borderId="1" applyFill="0">
      <alignment horizontal="left" vertical="top"/>
    </xf>
    <xf numFmtId="0" fontId="46" fillId="0" borderId="1" applyFill="0">
      <alignment horizontal="left" vertical="top"/>
    </xf>
    <xf numFmtId="0" fontId="46" fillId="0" borderId="1" applyFill="0">
      <alignment horizontal="left" vertical="top"/>
    </xf>
    <xf numFmtId="0" fontId="36" fillId="0" borderId="0" applyNumberFormat="0" applyFill="0" applyBorder="0" applyAlignment="0" applyProtection="0"/>
    <xf numFmtId="0" fontId="27" fillId="5"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30" fillId="8" borderId="5" applyNumberFormat="0" applyAlignment="0" applyProtection="0"/>
    <xf numFmtId="0" fontId="33" fillId="0" borderId="10" applyNumberFormat="0" applyFill="0" applyAlignment="0" applyProtection="0"/>
    <xf numFmtId="0" fontId="29" fillId="23" borderId="0" applyNumberFormat="0" applyBorder="0" applyAlignment="0" applyProtection="0"/>
    <xf numFmtId="0" fontId="11" fillId="0" borderId="0"/>
    <xf numFmtId="0" fontId="10" fillId="2" borderId="0"/>
    <xf numFmtId="0" fontId="11" fillId="0" borderId="0"/>
    <xf numFmtId="0" fontId="54" fillId="0" borderId="0"/>
    <xf numFmtId="0" fontId="10" fillId="24" borderId="11" applyNumberFormat="0" applyFont="0" applyAlignment="0" applyProtection="0"/>
    <xf numFmtId="175" fontId="14" fillId="0" borderId="3" applyNumberFormat="0" applyFont="0" applyFill="0" applyBorder="0" applyAlignment="0" applyProtection="0">
      <alignment horizontal="center" vertical="top" wrapText="1"/>
    </xf>
    <xf numFmtId="175" fontId="43" fillId="0" borderId="3" applyNumberFormat="0" applyFont="0" applyFill="0" applyBorder="0" applyAlignment="0" applyProtection="0">
      <alignment horizontal="center" vertical="top" wrapText="1"/>
    </xf>
    <xf numFmtId="0" fontId="31" fillId="21" borderId="12" applyNumberFormat="0" applyAlignment="0" applyProtection="0"/>
    <xf numFmtId="0" fontId="18" fillId="0" borderId="0">
      <alignment horizontal="right"/>
    </xf>
    <xf numFmtId="0" fontId="47" fillId="0" borderId="0">
      <alignment horizontal="right"/>
    </xf>
    <xf numFmtId="0" fontId="23" fillId="0" borderId="0" applyNumberFormat="0" applyFill="0" applyBorder="0" applyAlignment="0" applyProtection="0"/>
    <xf numFmtId="0" fontId="13" fillId="0" borderId="0" applyFill="0">
      <alignment horizontal="left"/>
    </xf>
    <xf numFmtId="0" fontId="42" fillId="0" borderId="0" applyFill="0">
      <alignment horizontal="left"/>
    </xf>
    <xf numFmtId="0" fontId="19" fillId="0" borderId="0" applyFill="0">
      <alignment horizontal="centerContinuous" vertical="center"/>
    </xf>
    <xf numFmtId="0" fontId="48" fillId="0" borderId="0" applyFill="0">
      <alignment horizontal="centerContinuous" vertical="center"/>
    </xf>
    <xf numFmtId="172" fontId="20" fillId="0" borderId="0" applyFill="0">
      <alignment horizontal="centerContinuous" vertical="center"/>
    </xf>
    <xf numFmtId="172" fontId="49" fillId="0" borderId="0" applyFill="0">
      <alignment horizontal="centerContinuous" vertical="center"/>
    </xf>
    <xf numFmtId="174" fontId="20" fillId="0" borderId="0" applyFill="0">
      <alignment horizontal="centerContinuous" vertical="center"/>
    </xf>
    <xf numFmtId="174" fontId="49" fillId="0" borderId="0" applyFill="0">
      <alignment horizontal="centerContinuous" vertical="center"/>
    </xf>
    <xf numFmtId="0" fontId="13" fillId="0" borderId="3">
      <alignment horizontal="centerContinuous" wrapText="1"/>
    </xf>
    <xf numFmtId="0" fontId="42" fillId="0" borderId="3">
      <alignment horizontal="centerContinuous" wrapText="1"/>
    </xf>
    <xf numFmtId="170" fontId="21" fillId="0" borderId="0" applyFill="0">
      <alignment horizontal="left"/>
    </xf>
    <xf numFmtId="170" fontId="50" fillId="0" borderId="0" applyFill="0">
      <alignment horizontal="left"/>
    </xf>
    <xf numFmtId="171" fontId="22" fillId="0" borderId="0" applyFill="0">
      <alignment horizontal="right"/>
    </xf>
    <xf numFmtId="171" fontId="51" fillId="0" borderId="0" applyFill="0">
      <alignment horizontal="right"/>
    </xf>
    <xf numFmtId="0" fontId="13" fillId="0" borderId="13" applyFill="0"/>
    <xf numFmtId="0" fontId="42" fillId="0" borderId="13" applyFill="0"/>
    <xf numFmtId="0" fontId="37" fillId="0" borderId="14" applyNumberFormat="0" applyFill="0" applyAlignment="0" applyProtection="0"/>
    <xf numFmtId="0" fontId="35" fillId="0" borderId="0" applyNumberFormat="0" applyFill="0" applyBorder="0" applyAlignment="0" applyProtection="0"/>
    <xf numFmtId="0" fontId="58" fillId="0" borderId="0"/>
  </cellStyleXfs>
  <cellXfs count="247">
    <xf numFmtId="0" fontId="0" fillId="2" borderId="0" xfId="0" applyNumberFormat="1"/>
    <xf numFmtId="0" fontId="0" fillId="2" borderId="0" xfId="0" applyNumberFormat="1" applyAlignment="1">
      <alignment horizontal="centerContinuous" vertical="center"/>
    </xf>
    <xf numFmtId="0" fontId="0" fillId="2" borderId="15" xfId="0" applyNumberFormat="1" applyBorder="1" applyAlignment="1">
      <alignment horizontal="center"/>
    </xf>
    <xf numFmtId="0" fontId="0" fillId="2" borderId="16" xfId="0" applyNumberFormat="1" applyBorder="1" applyAlignment="1">
      <alignment horizontal="center"/>
    </xf>
    <xf numFmtId="0" fontId="0" fillId="2" borderId="17" xfId="0" applyNumberFormat="1" applyBorder="1" applyAlignment="1">
      <alignment horizontal="center"/>
    </xf>
    <xf numFmtId="1" fontId="0" fillId="2" borderId="19" xfId="0" applyNumberFormat="1" applyBorder="1" applyAlignment="1">
      <alignment vertical="top"/>
    </xf>
    <xf numFmtId="0" fontId="0" fillId="2" borderId="19" xfId="0" applyNumberFormat="1" applyBorder="1" applyAlignment="1">
      <alignment vertical="top"/>
    </xf>
    <xf numFmtId="1" fontId="0" fillId="2" borderId="19" xfId="0" applyNumberFormat="1" applyBorder="1" applyAlignment="1">
      <alignment horizontal="center" vertical="top"/>
    </xf>
    <xf numFmtId="0" fontId="0" fillId="2" borderId="0" xfId="0" applyNumberFormat="1" applyAlignment="1">
      <alignment vertical="top"/>
    </xf>
    <xf numFmtId="0" fontId="0" fillId="2" borderId="15" xfId="0" applyNumberFormat="1" applyBorder="1" applyAlignment="1">
      <alignment horizontal="center" vertical="top"/>
    </xf>
    <xf numFmtId="164" fontId="0" fillId="2" borderId="20" xfId="0" applyNumberFormat="1" applyBorder="1" applyAlignment="1">
      <alignment horizontal="right"/>
    </xf>
    <xf numFmtId="0" fontId="0" fillId="2" borderId="0" xfId="0" applyNumberFormat="1" applyAlignment="1">
      <alignment horizontal="right"/>
    </xf>
    <xf numFmtId="164" fontId="0" fillId="2" borderId="18" xfId="0" applyNumberFormat="1" applyBorder="1" applyAlignment="1">
      <alignment horizontal="right"/>
    </xf>
    <xf numFmtId="0" fontId="0" fillId="2" borderId="0" xfId="0" applyNumberFormat="1" applyAlignment="1">
      <alignment horizontal="center"/>
    </xf>
    <xf numFmtId="164"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4" fontId="5" fillId="2" borderId="0" xfId="0" applyNumberFormat="1" applyFont="1" applyAlignment="1">
      <alignment horizontal="centerContinuous" vertical="center"/>
    </xf>
    <xf numFmtId="165" fontId="6" fillId="25" borderId="18" xfId="0" applyNumberFormat="1" applyFont="1" applyFill="1" applyBorder="1" applyAlignment="1" applyProtection="1">
      <alignment horizontal="left" vertical="center" wrapText="1"/>
    </xf>
    <xf numFmtId="2" fontId="0" fillId="2" borderId="0" xfId="0" applyNumberFormat="1" applyAlignment="1">
      <alignment horizontal="centerContinuous"/>
    </xf>
    <xf numFmtId="164" fontId="0" fillId="2" borderId="0" xfId="0" applyNumberFormat="1" applyAlignment="1">
      <alignment horizontal="centerContinuous" vertical="center"/>
    </xf>
    <xf numFmtId="0" fontId="0" fillId="2" borderId="0" xfId="0" applyNumberFormat="1" applyAlignment="1"/>
    <xf numFmtId="0" fontId="2" fillId="2" borderId="20" xfId="0" applyNumberFormat="1" applyFont="1" applyBorder="1" applyAlignment="1">
      <alignment horizontal="center" vertical="center"/>
    </xf>
    <xf numFmtId="0" fontId="2" fillId="2" borderId="18" xfId="0" applyNumberFormat="1" applyFont="1" applyBorder="1" applyAlignment="1">
      <alignment horizontal="center" vertical="center"/>
    </xf>
    <xf numFmtId="164" fontId="0" fillId="2" borderId="18" xfId="0" applyNumberFormat="1" applyBorder="1" applyAlignment="1">
      <alignment horizontal="right" vertical="center"/>
    </xf>
    <xf numFmtId="0" fontId="0" fillId="2" borderId="0" xfId="0" applyNumberFormat="1" applyAlignment="1">
      <alignment vertical="center"/>
    </xf>
    <xf numFmtId="164" fontId="0" fillId="2" borderId="20" xfId="0" applyNumberFormat="1" applyBorder="1" applyAlignment="1">
      <alignment horizontal="right" vertical="center"/>
    </xf>
    <xf numFmtId="0" fontId="0" fillId="2" borderId="21" xfId="0" applyNumberFormat="1" applyBorder="1" applyAlignment="1">
      <alignment vertical="top"/>
    </xf>
    <xf numFmtId="0" fontId="0" fillId="2" borderId="22" xfId="0" applyNumberFormat="1" applyBorder="1"/>
    <xf numFmtId="0" fontId="0" fillId="2" borderId="21" xfId="0" applyNumberFormat="1" applyBorder="1" applyAlignment="1">
      <alignment horizontal="center"/>
    </xf>
    <xf numFmtId="0" fontId="0" fillId="2" borderId="23" xfId="0" applyNumberFormat="1" applyBorder="1"/>
    <xf numFmtId="0" fontId="0" fillId="2" borderId="23" xfId="0" applyNumberFormat="1" applyBorder="1" applyAlignment="1">
      <alignment horizontal="center"/>
    </xf>
    <xf numFmtId="0" fontId="0" fillId="2" borderId="21" xfId="0" applyNumberFormat="1" applyBorder="1" applyAlignment="1">
      <alignment horizontal="right"/>
    </xf>
    <xf numFmtId="0" fontId="0" fillId="2" borderId="0" xfId="0" applyNumberFormat="1" applyBorder="1" applyAlignment="1">
      <alignment horizontal="right"/>
    </xf>
    <xf numFmtId="0" fontId="0" fillId="0" borderId="0" xfId="0" applyNumberFormat="1" applyFill="1" applyAlignment="1">
      <alignment horizontal="centerContinuous" vertical="center"/>
    </xf>
    <xf numFmtId="165" fontId="55" fillId="0" borderId="1" xfId="0" applyNumberFormat="1" applyFont="1" applyFill="1" applyBorder="1" applyAlignment="1" applyProtection="1">
      <alignment horizontal="left" vertical="top" wrapText="1"/>
    </xf>
    <xf numFmtId="0" fontId="55" fillId="0" borderId="1" xfId="0" applyNumberFormat="1" applyFont="1" applyFill="1" applyBorder="1" applyAlignment="1" applyProtection="1">
      <alignment horizontal="center" vertical="top" wrapText="1"/>
    </xf>
    <xf numFmtId="165" fontId="55" fillId="0" borderId="1" xfId="0" applyNumberFormat="1" applyFont="1" applyFill="1" applyBorder="1" applyAlignment="1" applyProtection="1">
      <alignment horizontal="center" vertical="top" wrapText="1"/>
    </xf>
    <xf numFmtId="0" fontId="56" fillId="26" borderId="0" xfId="0" applyFont="1" applyFill="1" applyAlignment="1"/>
    <xf numFmtId="165" fontId="10" fillId="0" borderId="1" xfId="80" applyNumberFormat="1" applyFont="1" applyFill="1" applyBorder="1" applyAlignment="1" applyProtection="1">
      <alignment horizontal="left" vertical="top" wrapText="1"/>
    </xf>
    <xf numFmtId="165" fontId="10" fillId="0" borderId="1" xfId="81" applyNumberFormat="1" applyFont="1" applyFill="1" applyBorder="1" applyAlignment="1" applyProtection="1">
      <alignment horizontal="left" vertical="top" wrapText="1"/>
    </xf>
    <xf numFmtId="0" fontId="10" fillId="0" borderId="1" xfId="81" applyNumberFormat="1" applyFont="1" applyFill="1" applyBorder="1" applyAlignment="1" applyProtection="1">
      <alignment horizontal="center" vertical="top" wrapText="1"/>
    </xf>
    <xf numFmtId="165" fontId="10" fillId="0" borderId="1" xfId="81" applyNumberFormat="1" applyFont="1" applyFill="1" applyBorder="1" applyAlignment="1" applyProtection="1">
      <alignment horizontal="center" vertical="top" wrapText="1"/>
    </xf>
    <xf numFmtId="165" fontId="10" fillId="0" borderId="1" xfId="80" applyNumberFormat="1" applyFont="1" applyFill="1" applyBorder="1" applyAlignment="1" applyProtection="1">
      <alignment vertical="top" wrapText="1"/>
    </xf>
    <xf numFmtId="165" fontId="10" fillId="0" borderId="1" xfId="80" applyNumberFormat="1" applyFont="1" applyFill="1" applyBorder="1" applyAlignment="1" applyProtection="1">
      <alignment horizontal="center" vertical="top" wrapText="1"/>
    </xf>
    <xf numFmtId="0" fontId="56" fillId="26" borderId="0" xfId="81" applyFont="1" applyFill="1" applyAlignment="1"/>
    <xf numFmtId="0" fontId="10" fillId="2" borderId="0" xfId="81" applyNumberFormat="1"/>
    <xf numFmtId="0" fontId="10" fillId="2" borderId="0" xfId="81" applyNumberFormat="1" applyAlignment="1">
      <alignment vertical="center"/>
    </xf>
    <xf numFmtId="164" fontId="10" fillId="2" borderId="20" xfId="81" applyNumberFormat="1" applyBorder="1" applyAlignment="1">
      <alignment horizontal="right" vertical="center"/>
    </xf>
    <xf numFmtId="0" fontId="56" fillId="26" borderId="0" xfId="0" applyFont="1" applyFill="1"/>
    <xf numFmtId="165" fontId="55" fillId="0" borderId="32" xfId="0" applyNumberFormat="1" applyFont="1" applyFill="1" applyBorder="1" applyAlignment="1" applyProtection="1">
      <alignment horizontal="center" vertical="top" wrapText="1"/>
    </xf>
    <xf numFmtId="0" fontId="57" fillId="26" borderId="0" xfId="0" applyFont="1" applyFill="1" applyAlignment="1" applyProtection="1"/>
    <xf numFmtId="0" fontId="56" fillId="26" borderId="0" xfId="0" applyFont="1" applyFill="1" applyAlignment="1" applyProtection="1"/>
    <xf numFmtId="177" fontId="55" fillId="0" borderId="1" xfId="0" applyNumberFormat="1" applyFont="1" applyFill="1" applyBorder="1" applyAlignment="1" applyProtection="1">
      <alignment horizontal="left" vertical="top" wrapText="1"/>
    </xf>
    <xf numFmtId="177" fontId="55" fillId="0" borderId="1" xfId="0" applyNumberFormat="1" applyFont="1" applyFill="1" applyBorder="1" applyAlignment="1" applyProtection="1">
      <alignment horizontal="center" vertical="top" wrapText="1"/>
    </xf>
    <xf numFmtId="177" fontId="0" fillId="2" borderId="18" xfId="0" applyNumberFormat="1" applyBorder="1" applyAlignment="1">
      <alignment horizontal="center" vertical="top"/>
    </xf>
    <xf numFmtId="177" fontId="2" fillId="2" borderId="18" xfId="0" applyNumberFormat="1" applyFont="1" applyBorder="1" applyAlignment="1">
      <alignment vertical="top"/>
    </xf>
    <xf numFmtId="0" fontId="56" fillId="26" borderId="0" xfId="0" applyFont="1" applyFill="1" applyProtection="1"/>
    <xf numFmtId="0" fontId="56" fillId="0" borderId="0" xfId="0" applyFont="1" applyFill="1" applyAlignment="1" applyProtection="1"/>
    <xf numFmtId="165" fontId="55" fillId="0" borderId="1" xfId="80" applyNumberFormat="1" applyFont="1" applyBorder="1" applyAlignment="1">
      <alignment horizontal="left" vertical="top" wrapText="1"/>
    </xf>
    <xf numFmtId="165" fontId="55" fillId="0" borderId="1" xfId="80" applyNumberFormat="1" applyFont="1" applyBorder="1" applyAlignment="1">
      <alignment horizontal="center" vertical="top" wrapText="1"/>
    </xf>
    <xf numFmtId="0" fontId="55" fillId="0" borderId="1" xfId="82" applyFont="1" applyFill="1" applyBorder="1" applyAlignment="1">
      <alignment horizontal="center" vertical="top" wrapText="1"/>
    </xf>
    <xf numFmtId="0" fontId="11" fillId="0" borderId="0" xfId="82"/>
    <xf numFmtId="165" fontId="55" fillId="0" borderId="1" xfId="82" applyNumberFormat="1" applyFont="1" applyFill="1" applyBorder="1" applyAlignment="1">
      <alignment horizontal="left" vertical="top" wrapText="1"/>
    </xf>
    <xf numFmtId="165" fontId="55" fillId="0" borderId="1" xfId="82" applyNumberFormat="1" applyFont="1" applyFill="1" applyBorder="1" applyAlignment="1">
      <alignment horizontal="center" vertical="top" wrapText="1"/>
    </xf>
    <xf numFmtId="164" fontId="11" fillId="0" borderId="18" xfId="82" applyNumberFormat="1" applyBorder="1" applyAlignment="1">
      <alignment horizontal="right"/>
    </xf>
    <xf numFmtId="0" fontId="10" fillId="0" borderId="1" xfId="80" applyNumberFormat="1" applyFont="1" applyFill="1" applyBorder="1" applyAlignment="1" applyProtection="1">
      <alignment horizontal="center" vertical="top" wrapText="1"/>
    </xf>
    <xf numFmtId="0" fontId="59" fillId="26" borderId="0" xfId="80" applyFont="1" applyFill="1" applyAlignment="1"/>
    <xf numFmtId="0" fontId="59" fillId="26" borderId="0" xfId="80" applyFont="1" applyFill="1"/>
    <xf numFmtId="0" fontId="60" fillId="26" borderId="0" xfId="80" applyFont="1" applyFill="1" applyAlignment="1"/>
    <xf numFmtId="179" fontId="55" fillId="0" borderId="1" xfId="0" applyNumberFormat="1" applyFont="1" applyFill="1" applyBorder="1" applyAlignment="1" applyProtection="1">
      <alignment horizontal="left" vertical="top" wrapText="1"/>
    </xf>
    <xf numFmtId="176" fontId="55" fillId="26" borderId="1" xfId="0" applyNumberFormat="1" applyFont="1" applyFill="1" applyBorder="1" applyAlignment="1" applyProtection="1">
      <alignment horizontal="center" vertical="top" wrapText="1"/>
    </xf>
    <xf numFmtId="176" fontId="55" fillId="26" borderId="1" xfId="0" applyNumberFormat="1" applyFont="1" applyFill="1" applyBorder="1" applyAlignment="1" applyProtection="1">
      <alignment horizontal="left" vertical="top" wrapText="1"/>
    </xf>
    <xf numFmtId="179" fontId="2" fillId="2" borderId="18" xfId="0" applyNumberFormat="1" applyFont="1" applyBorder="1" applyAlignment="1">
      <alignment vertical="top"/>
    </xf>
    <xf numFmtId="179" fontId="55" fillId="0" borderId="1" xfId="0" applyNumberFormat="1" applyFont="1" applyFill="1" applyBorder="1" applyAlignment="1" applyProtection="1">
      <alignment horizontal="center" vertical="top" wrapText="1"/>
    </xf>
    <xf numFmtId="179" fontId="10" fillId="0" borderId="1" xfId="80" applyNumberFormat="1" applyFont="1" applyFill="1" applyBorder="1" applyAlignment="1" applyProtection="1">
      <alignment horizontal="right" vertical="top" wrapText="1"/>
    </xf>
    <xf numFmtId="179" fontId="55" fillId="0" borderId="1" xfId="0" applyNumberFormat="1" applyFont="1" applyFill="1" applyBorder="1" applyAlignment="1" applyProtection="1">
      <alignment horizontal="right" vertical="top" wrapText="1"/>
    </xf>
    <xf numFmtId="179" fontId="0" fillId="2" borderId="18" xfId="0" applyNumberFormat="1" applyBorder="1" applyAlignment="1">
      <alignment horizontal="center" vertical="top"/>
    </xf>
    <xf numFmtId="179" fontId="55" fillId="0" borderId="1" xfId="82" applyNumberFormat="1" applyFont="1" applyFill="1" applyBorder="1" applyAlignment="1">
      <alignment horizontal="center" vertical="top" wrapText="1"/>
    </xf>
    <xf numFmtId="177" fontId="2" fillId="2" borderId="18" xfId="0" applyNumberFormat="1" applyFont="1" applyBorder="1" applyAlignment="1">
      <alignment horizontal="center" vertical="center"/>
    </xf>
    <xf numFmtId="177" fontId="10" fillId="0" borderId="1" xfId="80" applyNumberFormat="1" applyFont="1" applyFill="1" applyBorder="1" applyAlignment="1" applyProtection="1">
      <alignment horizontal="right" vertical="top" wrapText="1"/>
    </xf>
    <xf numFmtId="177" fontId="55" fillId="0" borderId="1" xfId="0" applyNumberFormat="1" applyFont="1" applyFill="1" applyBorder="1" applyAlignment="1" applyProtection="1">
      <alignment horizontal="right" vertical="top" wrapText="1"/>
    </xf>
    <xf numFmtId="177" fontId="55" fillId="0" borderId="1" xfId="82" applyNumberFormat="1" applyFont="1" applyFill="1" applyBorder="1" applyAlignment="1">
      <alignment horizontal="center" vertical="top" wrapText="1"/>
    </xf>
    <xf numFmtId="165" fontId="10" fillId="0" borderId="33" xfId="80" applyNumberFormat="1" applyFont="1" applyFill="1" applyBorder="1" applyAlignment="1" applyProtection="1">
      <alignment horizontal="center" vertical="top" wrapText="1"/>
    </xf>
    <xf numFmtId="0" fontId="0" fillId="2" borderId="0" xfId="0" applyNumberFormat="1" applyAlignment="1">
      <alignment horizontal="centerContinuous" vertical="top"/>
    </xf>
    <xf numFmtId="0" fontId="0" fillId="2" borderId="0" xfId="0" applyNumberFormat="1" applyAlignment="1">
      <alignment horizontal="centerContinuous"/>
    </xf>
    <xf numFmtId="1" fontId="10" fillId="2" borderId="0" xfId="0" applyNumberFormat="1" applyFont="1" applyAlignment="1">
      <alignment horizontal="centerContinuous" vertical="top"/>
    </xf>
    <xf numFmtId="1" fontId="0" fillId="0" borderId="19" xfId="0" applyNumberFormat="1" applyFill="1" applyBorder="1" applyAlignment="1">
      <alignment horizontal="center" vertical="top"/>
    </xf>
    <xf numFmtId="0" fontId="0" fillId="0" borderId="19" xfId="0" applyNumberFormat="1" applyFill="1" applyBorder="1" applyAlignment="1">
      <alignment horizontal="center" vertical="top"/>
    </xf>
    <xf numFmtId="0" fontId="11" fillId="0" borderId="19" xfId="82" applyFill="1" applyBorder="1" applyAlignment="1">
      <alignment horizontal="center" vertical="top"/>
    </xf>
    <xf numFmtId="164" fontId="0" fillId="2" borderId="39" xfId="0" applyNumberFormat="1" applyBorder="1" applyAlignment="1">
      <alignment horizontal="right"/>
    </xf>
    <xf numFmtId="1" fontId="55" fillId="0" borderId="32" xfId="0" applyNumberFormat="1" applyFont="1" applyFill="1" applyBorder="1" applyAlignment="1" applyProtection="1">
      <alignment horizontal="right" vertical="top"/>
    </xf>
    <xf numFmtId="1" fontId="10" fillId="0" borderId="32" xfId="80" applyNumberFormat="1" applyFont="1" applyFill="1" applyBorder="1" applyAlignment="1" applyProtection="1">
      <alignment horizontal="right" vertical="top"/>
    </xf>
    <xf numFmtId="1" fontId="55" fillId="0" borderId="32" xfId="82" applyNumberFormat="1" applyFont="1" applyFill="1" applyBorder="1" applyAlignment="1">
      <alignment horizontal="right" vertical="top" wrapText="1"/>
    </xf>
    <xf numFmtId="1" fontId="55" fillId="0" borderId="32" xfId="0" applyNumberFormat="1" applyFont="1" applyFill="1" applyBorder="1" applyAlignment="1" applyProtection="1">
      <alignment horizontal="right" vertical="top" wrapText="1"/>
    </xf>
    <xf numFmtId="1" fontId="10" fillId="0" borderId="32" xfId="80" applyNumberFormat="1" applyFont="1" applyFill="1" applyBorder="1" applyAlignment="1" applyProtection="1">
      <alignment horizontal="right" vertical="top" wrapText="1"/>
    </xf>
    <xf numFmtId="1" fontId="55" fillId="0" borderId="32" xfId="81" applyNumberFormat="1" applyFont="1" applyFill="1" applyBorder="1" applyAlignment="1" applyProtection="1">
      <alignment horizontal="right" vertical="top" wrapText="1"/>
    </xf>
    <xf numFmtId="1" fontId="55" fillId="0" borderId="32" xfId="82" applyNumberFormat="1" applyFont="1" applyFill="1" applyBorder="1" applyAlignment="1">
      <alignment horizontal="right" vertical="top"/>
    </xf>
    <xf numFmtId="0" fontId="9" fillId="2" borderId="18" xfId="0" applyNumberFormat="1" applyFont="1" applyBorder="1" applyAlignment="1">
      <alignment vertical="top"/>
    </xf>
    <xf numFmtId="0" fontId="55" fillId="26" borderId="18" xfId="0" applyNumberFormat="1" applyFont="1" applyFill="1" applyBorder="1" applyAlignment="1" applyProtection="1">
      <alignment vertical="center"/>
    </xf>
    <xf numFmtId="166" fontId="55" fillId="0" borderId="18" xfId="0" applyNumberFormat="1" applyFont="1" applyFill="1" applyBorder="1" applyAlignment="1" applyProtection="1">
      <alignment vertical="top"/>
    </xf>
    <xf numFmtId="166" fontId="55" fillId="26" borderId="18" xfId="0" applyNumberFormat="1" applyFont="1" applyFill="1" applyBorder="1" applyAlignment="1" applyProtection="1">
      <alignment vertical="top"/>
      <protection locked="0"/>
    </xf>
    <xf numFmtId="166" fontId="55" fillId="26" borderId="18" xfId="0" applyNumberFormat="1" applyFont="1" applyFill="1" applyBorder="1" applyAlignment="1" applyProtection="1">
      <alignment vertical="top"/>
    </xf>
    <xf numFmtId="166" fontId="10" fillId="0" borderId="18" xfId="80" applyNumberFormat="1" applyFont="1" applyFill="1" applyBorder="1" applyAlignment="1" applyProtection="1">
      <alignment vertical="top"/>
      <protection locked="0"/>
    </xf>
    <xf numFmtId="166" fontId="10" fillId="0" borderId="18" xfId="80" applyNumberFormat="1" applyFont="1" applyFill="1" applyBorder="1" applyAlignment="1" applyProtection="1">
      <alignment vertical="top"/>
    </xf>
    <xf numFmtId="166" fontId="55" fillId="26" borderId="18" xfId="82" applyNumberFormat="1" applyFont="1" applyFill="1" applyBorder="1" applyAlignment="1" applyProtection="1">
      <alignment vertical="top"/>
      <protection locked="0"/>
    </xf>
    <xf numFmtId="166" fontId="55" fillId="0" borderId="18" xfId="82" applyNumberFormat="1" applyFont="1" applyFill="1" applyBorder="1" applyAlignment="1">
      <alignment vertical="top"/>
    </xf>
    <xf numFmtId="0" fontId="9" fillId="2" borderId="24" xfId="0" applyNumberFormat="1" applyFont="1" applyBorder="1" applyAlignment="1">
      <alignment vertical="top"/>
    </xf>
    <xf numFmtId="0" fontId="55" fillId="0" borderId="18" xfId="0" applyNumberFormat="1" applyFont="1" applyFill="1" applyBorder="1" applyAlignment="1" applyProtection="1">
      <alignment vertical="center"/>
    </xf>
    <xf numFmtId="166" fontId="55" fillId="0" borderId="18" xfId="0" applyNumberFormat="1" applyFont="1" applyFill="1" applyBorder="1" applyAlignment="1" applyProtection="1">
      <alignment vertical="top"/>
      <protection locked="0"/>
    </xf>
    <xf numFmtId="0" fontId="10" fillId="0" borderId="18" xfId="80" applyNumberFormat="1" applyFont="1" applyFill="1" applyBorder="1" applyAlignment="1" applyProtection="1">
      <alignment vertical="center"/>
    </xf>
    <xf numFmtId="166" fontId="10" fillId="0" borderId="18" xfId="80" applyNumberFormat="1" applyFont="1" applyFill="1" applyBorder="1" applyAlignment="1" applyProtection="1">
      <alignment vertical="top" wrapText="1"/>
    </xf>
    <xf numFmtId="166" fontId="55" fillId="26" borderId="18" xfId="81" applyNumberFormat="1" applyFont="1" applyFill="1" applyBorder="1" applyAlignment="1" applyProtection="1">
      <alignment vertical="top"/>
      <protection locked="0"/>
    </xf>
    <xf numFmtId="166" fontId="55" fillId="0" borderId="18" xfId="81" applyNumberFormat="1" applyFont="1" applyFill="1" applyBorder="1" applyAlignment="1" applyProtection="1">
      <alignment vertical="top"/>
    </xf>
    <xf numFmtId="164" fontId="10" fillId="2" borderId="18" xfId="81" applyNumberFormat="1" applyBorder="1" applyAlignment="1">
      <alignment horizontal="right" vertical="center"/>
    </xf>
    <xf numFmtId="164" fontId="5" fillId="2" borderId="0" xfId="0" applyNumberFormat="1" applyFont="1" applyBorder="1" applyAlignment="1">
      <alignment horizontal="centerContinuous" vertical="center"/>
    </xf>
    <xf numFmtId="164" fontId="1" fillId="2" borderId="0" xfId="0" applyNumberFormat="1" applyFont="1" applyBorder="1" applyAlignment="1">
      <alignment horizontal="centerContinuous" vertical="center"/>
    </xf>
    <xf numFmtId="164" fontId="0" fillId="2" borderId="0" xfId="0" applyNumberFormat="1" applyBorder="1" applyAlignment="1">
      <alignment horizontal="right"/>
    </xf>
    <xf numFmtId="164" fontId="0" fillId="2" borderId="39" xfId="0" applyNumberFormat="1" applyBorder="1" applyAlignment="1">
      <alignment horizontal="center"/>
    </xf>
    <xf numFmtId="164" fontId="0" fillId="2" borderId="0" xfId="0" applyNumberFormat="1" applyBorder="1" applyAlignment="1">
      <alignment horizontal="right" vertical="center"/>
    </xf>
    <xf numFmtId="4" fontId="55" fillId="26" borderId="33" xfId="0" applyNumberFormat="1" applyFont="1" applyFill="1" applyBorder="1" applyAlignment="1" applyProtection="1">
      <alignment horizontal="center" vertical="top"/>
    </xf>
    <xf numFmtId="4" fontId="55" fillId="26" borderId="0" xfId="0" applyNumberFormat="1" applyFont="1" applyFill="1" applyBorder="1" applyAlignment="1" applyProtection="1">
      <alignment horizontal="center" vertical="top"/>
    </xf>
    <xf numFmtId="4" fontId="40" fillId="26" borderId="33" xfId="80" applyNumberFormat="1" applyFont="1" applyFill="1" applyBorder="1" applyAlignment="1" applyProtection="1">
      <alignment horizontal="center" vertical="top"/>
    </xf>
    <xf numFmtId="4" fontId="55" fillId="26" borderId="33" xfId="0" applyNumberFormat="1" applyFont="1" applyFill="1" applyBorder="1" applyAlignment="1" applyProtection="1">
      <alignment horizontal="center" vertical="top" wrapText="1"/>
    </xf>
    <xf numFmtId="4" fontId="55" fillId="26" borderId="33" xfId="82" applyNumberFormat="1" applyFont="1" applyFill="1" applyBorder="1" applyAlignment="1">
      <alignment horizontal="center" vertical="top" wrapText="1"/>
    </xf>
    <xf numFmtId="164" fontId="0" fillId="2" borderId="39" xfId="0" applyNumberFormat="1" applyBorder="1" applyAlignment="1">
      <alignment horizontal="right" vertical="center"/>
    </xf>
    <xf numFmtId="176" fontId="55" fillId="26" borderId="33" xfId="0" applyNumberFormat="1" applyFont="1" applyFill="1" applyBorder="1" applyAlignment="1" applyProtection="1">
      <alignment horizontal="center" vertical="top"/>
    </xf>
    <xf numFmtId="4" fontId="40" fillId="26" borderId="33" xfId="80" applyNumberFormat="1" applyFont="1" applyFill="1" applyBorder="1" applyAlignment="1" applyProtection="1">
      <alignment horizontal="center" vertical="top" wrapText="1"/>
    </xf>
    <xf numFmtId="4" fontId="10" fillId="26" borderId="33" xfId="81" applyNumberFormat="1" applyFont="1" applyFill="1" applyBorder="1" applyAlignment="1" applyProtection="1">
      <alignment horizontal="center" vertical="top" wrapText="1"/>
    </xf>
    <xf numFmtId="4" fontId="55" fillId="26" borderId="33" xfId="82" applyNumberFormat="1" applyFont="1" applyFill="1" applyBorder="1" applyAlignment="1">
      <alignment horizontal="center" vertical="top"/>
    </xf>
    <xf numFmtId="164" fontId="10" fillId="2" borderId="0" xfId="81" applyNumberFormat="1" applyBorder="1" applyAlignment="1">
      <alignment horizontal="right" vertical="center"/>
    </xf>
    <xf numFmtId="4" fontId="10" fillId="26" borderId="0" xfId="81" applyNumberFormat="1" applyFont="1" applyFill="1" applyBorder="1" applyAlignment="1" applyProtection="1">
      <alignment horizontal="center" vertical="top" wrapText="1"/>
    </xf>
    <xf numFmtId="0" fontId="0" fillId="2" borderId="0" xfId="0" applyNumberFormat="1" applyBorder="1" applyAlignment="1">
      <alignment horizontal="right" vertical="center"/>
    </xf>
    <xf numFmtId="0" fontId="2" fillId="2" borderId="43" xfId="0" applyNumberFormat="1" applyFont="1" applyBorder="1" applyAlignment="1">
      <alignment horizontal="center" vertical="center"/>
    </xf>
    <xf numFmtId="0" fontId="9" fillId="2" borderId="0" xfId="0" applyNumberFormat="1" applyFont="1" applyBorder="1" applyAlignment="1">
      <alignment horizontal="centerContinuous"/>
    </xf>
    <xf numFmtId="0" fontId="0" fillId="2" borderId="0" xfId="0" applyNumberFormat="1" applyBorder="1" applyAlignment="1">
      <alignment horizontal="centerContinuous"/>
    </xf>
    <xf numFmtId="164" fontId="0" fillId="2" borderId="43" xfId="0" applyNumberFormat="1" applyBorder="1" applyAlignment="1">
      <alignment horizontal="right"/>
    </xf>
    <xf numFmtId="0" fontId="2" fillId="2" borderId="35" xfId="0" applyNumberFormat="1" applyFont="1" applyBorder="1" applyAlignment="1">
      <alignment horizontal="center"/>
    </xf>
    <xf numFmtId="1" fontId="3" fillId="2" borderId="36" xfId="0" applyNumberFormat="1" applyFont="1" applyBorder="1" applyAlignment="1">
      <alignment horizontal="left"/>
    </xf>
    <xf numFmtId="1" fontId="0" fillId="2" borderId="36" xfId="0" applyNumberFormat="1" applyBorder="1" applyAlignment="1">
      <alignment horizontal="center"/>
    </xf>
    <xf numFmtId="1" fontId="0" fillId="2" borderId="36" xfId="0" applyNumberFormat="1" applyBorder="1"/>
    <xf numFmtId="164" fontId="4" fillId="2" borderId="20" xfId="0" applyNumberFormat="1" applyFont="1" applyBorder="1" applyAlignment="1">
      <alignment horizontal="right"/>
    </xf>
    <xf numFmtId="0" fontId="0" fillId="2" borderId="46" xfId="0" applyNumberFormat="1" applyBorder="1"/>
    <xf numFmtId="0" fontId="0" fillId="2" borderId="46" xfId="0" applyNumberFormat="1" applyBorder="1" applyAlignment="1">
      <alignment horizontal="center"/>
    </xf>
    <xf numFmtId="164" fontId="0" fillId="2" borderId="46" xfId="0" applyNumberFormat="1" applyBorder="1" applyAlignment="1">
      <alignment horizontal="right"/>
    </xf>
    <xf numFmtId="0" fontId="2" fillId="2" borderId="18" xfId="81" applyNumberFormat="1" applyFont="1" applyBorder="1" applyAlignment="1">
      <alignment horizontal="center" vertical="center"/>
    </xf>
    <xf numFmtId="0" fontId="2" fillId="2" borderId="20" xfId="81" applyNumberFormat="1" applyFont="1" applyBorder="1" applyAlignment="1">
      <alignment horizontal="center" vertical="center"/>
    </xf>
    <xf numFmtId="0" fontId="0" fillId="2" borderId="39" xfId="0" applyNumberFormat="1" applyBorder="1" applyAlignment="1">
      <alignment horizontal="right"/>
    </xf>
    <xf numFmtId="0" fontId="2" fillId="2" borderId="24" xfId="0" applyNumberFormat="1" applyFont="1" applyBorder="1" applyAlignment="1">
      <alignment horizontal="center" vertical="center"/>
    </xf>
    <xf numFmtId="0" fontId="0" fillId="2" borderId="49" xfId="0" applyNumberFormat="1" applyBorder="1" applyAlignment="1">
      <alignment vertical="top"/>
    </xf>
    <xf numFmtId="0" fontId="0" fillId="2" borderId="50" xfId="0" applyNumberFormat="1" applyBorder="1" applyAlignment="1">
      <alignment horizontal="right"/>
    </xf>
    <xf numFmtId="165" fontId="55" fillId="0" borderId="2" xfId="0" applyNumberFormat="1" applyFont="1" applyFill="1" applyBorder="1" applyAlignment="1" applyProtection="1">
      <alignment horizontal="left" vertical="top" wrapText="1"/>
    </xf>
    <xf numFmtId="0" fontId="55" fillId="0" borderId="2" xfId="0" applyNumberFormat="1" applyFont="1" applyFill="1" applyBorder="1" applyAlignment="1" applyProtection="1">
      <alignment horizontal="center" vertical="top" wrapText="1"/>
    </xf>
    <xf numFmtId="1" fontId="55" fillId="0" borderId="29" xfId="0" applyNumberFormat="1" applyFont="1" applyFill="1" applyBorder="1" applyAlignment="1" applyProtection="1">
      <alignment horizontal="right" vertical="top"/>
    </xf>
    <xf numFmtId="166" fontId="55" fillId="26" borderId="51" xfId="0" applyNumberFormat="1" applyFont="1" applyFill="1" applyBorder="1" applyAlignment="1" applyProtection="1">
      <alignment vertical="top"/>
      <protection locked="0"/>
    </xf>
    <xf numFmtId="166" fontId="55" fillId="0" borderId="51" xfId="0" applyNumberFormat="1" applyFont="1" applyFill="1" applyBorder="1" applyAlignment="1" applyProtection="1">
      <alignment vertical="top"/>
    </xf>
    <xf numFmtId="0" fontId="55" fillId="0" borderId="2" xfId="82" applyFont="1" applyFill="1" applyBorder="1" applyAlignment="1">
      <alignment horizontal="center" vertical="top" wrapText="1"/>
    </xf>
    <xf numFmtId="164" fontId="0" fillId="2" borderId="15" xfId="0" applyNumberFormat="1" applyBorder="1" applyAlignment="1">
      <alignment horizontal="right"/>
    </xf>
    <xf numFmtId="165" fontId="55" fillId="0" borderId="31" xfId="0" applyNumberFormat="1" applyFont="1" applyFill="1" applyBorder="1" applyAlignment="1" applyProtection="1">
      <alignment horizontal="left" vertical="top" wrapText="1"/>
    </xf>
    <xf numFmtId="165" fontId="55" fillId="0" borderId="53" xfId="0" applyNumberFormat="1" applyFont="1" applyFill="1" applyBorder="1" applyAlignment="1" applyProtection="1">
      <alignment horizontal="center" vertical="top" wrapText="1"/>
    </xf>
    <xf numFmtId="0" fontId="55" fillId="0" borderId="31" xfId="0" applyNumberFormat="1" applyFont="1" applyFill="1" applyBorder="1" applyAlignment="1" applyProtection="1">
      <alignment horizontal="center" vertical="top" wrapText="1"/>
    </xf>
    <xf numFmtId="1" fontId="55" fillId="0" borderId="53" xfId="0" applyNumberFormat="1" applyFont="1" applyFill="1" applyBorder="1" applyAlignment="1" applyProtection="1">
      <alignment horizontal="right" vertical="top"/>
    </xf>
    <xf numFmtId="0" fontId="55" fillId="26" borderId="52" xfId="0" applyNumberFormat="1" applyFont="1" applyFill="1" applyBorder="1" applyAlignment="1" applyProtection="1">
      <alignment vertical="center"/>
    </xf>
    <xf numFmtId="166" fontId="55" fillId="0" borderId="52" xfId="0" applyNumberFormat="1" applyFont="1" applyFill="1" applyBorder="1" applyAlignment="1" applyProtection="1">
      <alignment vertical="top"/>
    </xf>
    <xf numFmtId="165" fontId="55" fillId="0" borderId="29" xfId="0" applyNumberFormat="1" applyFont="1" applyFill="1" applyBorder="1" applyAlignment="1" applyProtection="1">
      <alignment horizontal="center" vertical="top" wrapText="1"/>
    </xf>
    <xf numFmtId="164" fontId="0" fillId="2" borderId="21" xfId="0" applyNumberFormat="1" applyBorder="1" applyAlignment="1">
      <alignment horizontal="right"/>
    </xf>
    <xf numFmtId="180" fontId="55" fillId="0" borderId="1" xfId="0" applyNumberFormat="1" applyFont="1" applyFill="1" applyBorder="1" applyAlignment="1" applyProtection="1">
      <alignment horizontal="left" vertical="top" wrapText="1"/>
    </xf>
    <xf numFmtId="180" fontId="0" fillId="2" borderId="18" xfId="0" applyNumberFormat="1" applyBorder="1" applyAlignment="1">
      <alignment horizontal="center" vertical="top"/>
    </xf>
    <xf numFmtId="180" fontId="10" fillId="0" borderId="1" xfId="81" applyNumberFormat="1" applyFont="1" applyFill="1" applyBorder="1" applyAlignment="1" applyProtection="1">
      <alignment horizontal="center" vertical="top" wrapText="1"/>
    </xf>
    <xf numFmtId="180" fontId="55" fillId="0" borderId="1" xfId="82" applyNumberFormat="1" applyFont="1" applyFill="1" applyBorder="1" applyAlignment="1">
      <alignment horizontal="center" vertical="top" wrapText="1"/>
    </xf>
    <xf numFmtId="177" fontId="0" fillId="2" borderId="18" xfId="0" applyNumberFormat="1" applyBorder="1" applyAlignment="1">
      <alignment vertical="top"/>
    </xf>
    <xf numFmtId="178" fontId="55" fillId="0" borderId="32" xfId="82" applyNumberFormat="1" applyFont="1" applyFill="1" applyBorder="1" applyAlignment="1">
      <alignment horizontal="right" vertical="top" wrapText="1"/>
    </xf>
    <xf numFmtId="165" fontId="2" fillId="25" borderId="18" xfId="0" applyNumberFormat="1" applyFont="1" applyFill="1" applyBorder="1" applyAlignment="1" applyProtection="1">
      <alignment horizontal="left" vertical="center" wrapText="1"/>
    </xf>
    <xf numFmtId="178" fontId="55" fillId="0" borderId="32" xfId="81" applyNumberFormat="1" applyFont="1" applyFill="1" applyBorder="1" applyAlignment="1" applyProtection="1">
      <alignment horizontal="right" vertical="top" wrapText="1"/>
    </xf>
    <xf numFmtId="179" fontId="0" fillId="2" borderId="18" xfId="0" applyNumberFormat="1" applyBorder="1" applyAlignment="1">
      <alignment vertical="top"/>
    </xf>
    <xf numFmtId="165" fontId="10" fillId="0" borderId="31" xfId="80" applyNumberFormat="1" applyFont="1" applyFill="1" applyBorder="1" applyAlignment="1" applyProtection="1">
      <alignment vertical="top" wrapText="1"/>
    </xf>
    <xf numFmtId="165" fontId="10" fillId="0" borderId="31" xfId="80" applyNumberFormat="1" applyFont="1" applyFill="1" applyBorder="1" applyAlignment="1" applyProtection="1">
      <alignment horizontal="center" vertical="top" wrapText="1"/>
    </xf>
    <xf numFmtId="0" fontId="10" fillId="0" borderId="31" xfId="80" applyNumberFormat="1" applyFont="1" applyFill="1" applyBorder="1" applyAlignment="1" applyProtection="1">
      <alignment horizontal="center" vertical="top" wrapText="1"/>
    </xf>
    <xf numFmtId="1" fontId="10" fillId="0" borderId="53" xfId="80" applyNumberFormat="1" applyFont="1" applyFill="1" applyBorder="1" applyAlignment="1" applyProtection="1">
      <alignment horizontal="right" vertical="top" wrapText="1"/>
    </xf>
    <xf numFmtId="0" fontId="10" fillId="0" borderId="52" xfId="80" applyNumberFormat="1" applyFont="1" applyFill="1" applyBorder="1" applyAlignment="1" applyProtection="1">
      <alignment vertical="center"/>
    </xf>
    <xf numFmtId="166" fontId="10" fillId="0" borderId="52" xfId="80" applyNumberFormat="1" applyFont="1" applyFill="1" applyBorder="1" applyAlignment="1" applyProtection="1">
      <alignment vertical="top" wrapText="1"/>
    </xf>
    <xf numFmtId="165" fontId="10" fillId="0" borderId="2" xfId="80" applyNumberFormat="1" applyFont="1" applyFill="1" applyBorder="1" applyAlignment="1" applyProtection="1">
      <alignment horizontal="left" vertical="top" wrapText="1"/>
    </xf>
    <xf numFmtId="165" fontId="10" fillId="0" borderId="2" xfId="80" applyNumberFormat="1" applyFont="1" applyFill="1" applyBorder="1" applyAlignment="1" applyProtection="1">
      <alignment horizontal="center" vertical="top" wrapText="1"/>
    </xf>
    <xf numFmtId="178" fontId="55" fillId="0" borderId="29" xfId="81" applyNumberFormat="1" applyFont="1" applyFill="1" applyBorder="1" applyAlignment="1" applyProtection="1">
      <alignment horizontal="right" vertical="top" wrapText="1"/>
    </xf>
    <xf numFmtId="166" fontId="55" fillId="26" borderId="51" xfId="81" applyNumberFormat="1" applyFont="1" applyFill="1" applyBorder="1" applyAlignment="1" applyProtection="1">
      <alignment vertical="top"/>
      <protection locked="0"/>
    </xf>
    <xf numFmtId="166" fontId="55" fillId="0" borderId="51" xfId="81" applyNumberFormat="1" applyFont="1" applyFill="1" applyBorder="1" applyAlignment="1" applyProtection="1">
      <alignment vertical="top"/>
    </xf>
    <xf numFmtId="4" fontId="40" fillId="0" borderId="33" xfId="80" applyNumberFormat="1" applyFont="1" applyFill="1" applyBorder="1" applyAlignment="1" applyProtection="1">
      <alignment horizontal="center" vertical="top" wrapText="1"/>
    </xf>
    <xf numFmtId="181" fontId="2" fillId="2" borderId="18" xfId="0" applyNumberFormat="1" applyFont="1" applyBorder="1" applyAlignment="1">
      <alignment vertical="top"/>
    </xf>
    <xf numFmtId="181" fontId="55" fillId="0" borderId="1" xfId="0" applyNumberFormat="1" applyFont="1" applyFill="1" applyBorder="1" applyAlignment="1" applyProtection="1">
      <alignment horizontal="left" vertical="top" wrapText="1"/>
    </xf>
    <xf numFmtId="181" fontId="55" fillId="0" borderId="1" xfId="0" applyNumberFormat="1" applyFont="1" applyFill="1" applyBorder="1" applyAlignment="1" applyProtection="1">
      <alignment horizontal="center" vertical="top" wrapText="1"/>
    </xf>
    <xf numFmtId="181" fontId="55" fillId="26" borderId="1" xfId="0" applyNumberFormat="1" applyFont="1" applyFill="1" applyBorder="1" applyAlignment="1" applyProtection="1">
      <alignment horizontal="center" vertical="top" wrapText="1"/>
    </xf>
    <xf numFmtId="181" fontId="10" fillId="0" borderId="1" xfId="80" applyNumberFormat="1" applyFont="1" applyFill="1" applyBorder="1" applyAlignment="1" applyProtection="1">
      <alignment horizontal="center" vertical="top" wrapText="1"/>
    </xf>
    <xf numFmtId="181" fontId="10" fillId="0" borderId="1" xfId="80" applyNumberFormat="1" applyFont="1" applyFill="1" applyBorder="1" applyAlignment="1" applyProtection="1">
      <alignment horizontal="right" vertical="top" wrapText="1"/>
    </xf>
    <xf numFmtId="181" fontId="55" fillId="0" borderId="2" xfId="0" applyNumberFormat="1" applyFont="1" applyFill="1" applyBorder="1" applyAlignment="1" applyProtection="1">
      <alignment horizontal="center" vertical="top" wrapText="1"/>
    </xf>
    <xf numFmtId="181" fontId="55" fillId="0" borderId="31" xfId="0" applyNumberFormat="1" applyFont="1" applyFill="1" applyBorder="1" applyAlignment="1" applyProtection="1">
      <alignment horizontal="left" vertical="top" wrapText="1"/>
    </xf>
    <xf numFmtId="181" fontId="55" fillId="0" borderId="1" xfId="0" applyNumberFormat="1" applyFont="1" applyFill="1" applyBorder="1" applyAlignment="1" applyProtection="1">
      <alignment horizontal="right" vertical="top" wrapText="1"/>
    </xf>
    <xf numFmtId="181" fontId="0" fillId="2" borderId="18" xfId="0" applyNumberFormat="1" applyBorder="1" applyAlignment="1">
      <alignment horizontal="center" vertical="top"/>
    </xf>
    <xf numFmtId="181" fontId="10" fillId="0" borderId="1" xfId="81" applyNumberFormat="1" applyFont="1" applyFill="1" applyBorder="1" applyAlignment="1" applyProtection="1">
      <alignment horizontal="center" vertical="top" wrapText="1"/>
    </xf>
    <xf numFmtId="181" fontId="55" fillId="0" borderId="2" xfId="0" applyNumberFormat="1" applyFont="1" applyFill="1" applyBorder="1" applyAlignment="1" applyProtection="1">
      <alignment horizontal="left" vertical="top" wrapText="1"/>
    </xf>
    <xf numFmtId="181" fontId="0" fillId="2" borderId="18" xfId="0" applyNumberFormat="1" applyBorder="1" applyAlignment="1">
      <alignment vertical="top"/>
    </xf>
    <xf numFmtId="181" fontId="55" fillId="0" borderId="1" xfId="82" applyNumberFormat="1" applyFont="1" applyFill="1" applyBorder="1" applyAlignment="1">
      <alignment horizontal="center" vertical="top" wrapText="1"/>
    </xf>
    <xf numFmtId="182" fontId="55" fillId="0" borderId="42" xfId="0" applyNumberFormat="1" applyFont="1" applyFill="1" applyBorder="1" applyAlignment="1" applyProtection="1">
      <alignment horizontal="left" vertical="top" wrapText="1"/>
    </xf>
    <xf numFmtId="179" fontId="2" fillId="2" borderId="43" xfId="0" applyNumberFormat="1" applyFont="1" applyBorder="1" applyAlignment="1">
      <alignment horizontal="center" vertical="center"/>
    </xf>
    <xf numFmtId="0" fontId="2" fillId="2" borderId="54" xfId="0" applyNumberFormat="1" applyFont="1" applyBorder="1" applyAlignment="1">
      <alignment horizontal="center" vertical="center"/>
    </xf>
    <xf numFmtId="164" fontId="0" fillId="2" borderId="54" xfId="0" applyNumberFormat="1" applyBorder="1" applyAlignment="1">
      <alignment horizontal="right"/>
    </xf>
    <xf numFmtId="166" fontId="0" fillId="2" borderId="0" xfId="0" applyNumberFormat="1"/>
    <xf numFmtId="164" fontId="0" fillId="2" borderId="24" xfId="0" applyNumberFormat="1" applyBorder="1" applyAlignment="1">
      <alignment horizontal="right" vertical="center"/>
    </xf>
    <xf numFmtId="177" fontId="55" fillId="0" borderId="2" xfId="0" applyNumberFormat="1" applyFont="1" applyFill="1" applyBorder="1" applyAlignment="1" applyProtection="1">
      <alignment horizontal="left" vertical="top" wrapText="1"/>
    </xf>
    <xf numFmtId="165" fontId="55" fillId="0" borderId="2" xfId="0" applyNumberFormat="1" applyFont="1" applyFill="1" applyBorder="1" applyAlignment="1" applyProtection="1">
      <alignment horizontal="center" vertical="top" wrapText="1"/>
    </xf>
    <xf numFmtId="179" fontId="55" fillId="0" borderId="2" xfId="0" applyNumberFormat="1" applyFont="1" applyFill="1" applyBorder="1" applyAlignment="1" applyProtection="1">
      <alignment horizontal="left" vertical="top" wrapText="1"/>
    </xf>
    <xf numFmtId="1" fontId="55" fillId="0" borderId="29" xfId="0" applyNumberFormat="1" applyFont="1" applyFill="1" applyBorder="1" applyAlignment="1" applyProtection="1">
      <alignment horizontal="right" vertical="top" wrapText="1"/>
    </xf>
    <xf numFmtId="0" fontId="2" fillId="2" borderId="55" xfId="0" applyNumberFormat="1" applyFont="1" applyBorder="1" applyAlignment="1">
      <alignment horizontal="center"/>
    </xf>
    <xf numFmtId="1" fontId="3" fillId="2" borderId="56" xfId="0" applyNumberFormat="1" applyFont="1" applyBorder="1" applyAlignment="1">
      <alignment horizontal="left"/>
    </xf>
    <xf numFmtId="1" fontId="0" fillId="2" borderId="56" xfId="0" applyNumberFormat="1" applyBorder="1" applyAlignment="1">
      <alignment horizontal="center"/>
    </xf>
    <xf numFmtId="1" fontId="0" fillId="2" borderId="56" xfId="0" applyNumberFormat="1" applyBorder="1"/>
    <xf numFmtId="1" fontId="0" fillId="2" borderId="57" xfId="0" applyNumberFormat="1" applyBorder="1"/>
    <xf numFmtId="0" fontId="9" fillId="2" borderId="19" xfId="0" applyNumberFormat="1" applyFont="1" applyBorder="1" applyAlignment="1">
      <alignment horizontal="left" vertical="top"/>
    </xf>
    <xf numFmtId="0" fontId="9" fillId="2" borderId="0" xfId="0" applyNumberFormat="1" applyFont="1" applyBorder="1" applyAlignment="1">
      <alignment horizontal="left" vertical="top"/>
    </xf>
    <xf numFmtId="1" fontId="7" fillId="2" borderId="19" xfId="81" applyNumberFormat="1" applyFont="1" applyBorder="1" applyAlignment="1">
      <alignment horizontal="left" vertical="center" wrapText="1"/>
    </xf>
    <xf numFmtId="0" fontId="10" fillId="2" borderId="0" xfId="81" applyNumberFormat="1" applyBorder="1" applyAlignment="1">
      <alignment vertical="center" wrapText="1"/>
    </xf>
    <xf numFmtId="1" fontId="7" fillId="2" borderId="19" xfId="0" applyNumberFormat="1" applyFont="1" applyBorder="1" applyAlignment="1">
      <alignment horizontal="left" vertical="center" wrapText="1"/>
    </xf>
    <xf numFmtId="0" fontId="0" fillId="2" borderId="0" xfId="0" applyNumberFormat="1" applyBorder="1" applyAlignment="1">
      <alignment vertical="center" wrapText="1"/>
    </xf>
    <xf numFmtId="1" fontId="7" fillId="2" borderId="35" xfId="0" applyNumberFormat="1" applyFont="1" applyBorder="1" applyAlignment="1">
      <alignment horizontal="left" vertical="center" wrapText="1"/>
    </xf>
    <xf numFmtId="0" fontId="0" fillId="2" borderId="36" xfId="0" applyNumberFormat="1" applyBorder="1" applyAlignment="1">
      <alignment vertical="center" wrapText="1"/>
    </xf>
    <xf numFmtId="1" fontId="7" fillId="2" borderId="30" xfId="0" applyNumberFormat="1" applyFont="1" applyBorder="1" applyAlignment="1">
      <alignment horizontal="left" vertical="center" wrapText="1"/>
    </xf>
    <xf numFmtId="0" fontId="0" fillId="2" borderId="34" xfId="0" applyNumberFormat="1" applyBorder="1" applyAlignment="1">
      <alignment vertical="center" wrapText="1"/>
    </xf>
    <xf numFmtId="0" fontId="9" fillId="2" borderId="30" xfId="0" applyNumberFormat="1" applyFont="1" applyBorder="1" applyAlignment="1">
      <alignment horizontal="left" vertical="top"/>
    </xf>
    <xf numFmtId="0" fontId="9" fillId="2" borderId="34" xfId="0" applyNumberFormat="1" applyFont="1" applyBorder="1" applyAlignment="1">
      <alignment horizontal="left" vertical="top"/>
    </xf>
    <xf numFmtId="1" fontId="7" fillId="2" borderId="35" xfId="81" applyNumberFormat="1" applyFont="1" applyBorder="1" applyAlignment="1">
      <alignment horizontal="left" vertical="center" wrapText="1"/>
    </xf>
    <xf numFmtId="1" fontId="7" fillId="2" borderId="36" xfId="81" applyNumberFormat="1" applyFont="1" applyBorder="1" applyAlignment="1">
      <alignment horizontal="left" vertical="center" wrapText="1"/>
    </xf>
    <xf numFmtId="1" fontId="7" fillId="2" borderId="37" xfId="81" applyNumberFormat="1" applyFont="1" applyBorder="1" applyAlignment="1">
      <alignment horizontal="left" vertical="center" wrapText="1"/>
    </xf>
    <xf numFmtId="0" fontId="9" fillId="2" borderId="25" xfId="0" applyNumberFormat="1" applyFont="1" applyBorder="1" applyAlignment="1">
      <alignment horizontal="left" vertical="center"/>
    </xf>
    <xf numFmtId="0" fontId="9" fillId="2" borderId="26" xfId="0" applyNumberFormat="1" applyFont="1" applyBorder="1" applyAlignment="1">
      <alignment horizontal="left" vertical="center"/>
    </xf>
    <xf numFmtId="0" fontId="9" fillId="2" borderId="44" xfId="0" applyNumberFormat="1" applyFont="1" applyBorder="1" applyAlignment="1">
      <alignment horizontal="left" vertical="center"/>
    </xf>
    <xf numFmtId="0" fontId="0" fillId="2" borderId="0" xfId="0" applyNumberFormat="1" applyAlignment="1">
      <alignment vertical="center" wrapText="1"/>
    </xf>
    <xf numFmtId="164" fontId="0" fillId="2" borderId="45" xfId="0" applyNumberFormat="1" applyBorder="1" applyAlignment="1">
      <alignment horizontal="center"/>
    </xf>
    <xf numFmtId="0" fontId="0" fillId="2" borderId="48" xfId="0" applyNumberFormat="1" applyBorder="1" applyAlignment="1"/>
    <xf numFmtId="1" fontId="3" fillId="2" borderId="40" xfId="0" applyNumberFormat="1" applyFont="1" applyBorder="1" applyAlignment="1">
      <alignment horizontal="left" vertical="center" wrapText="1"/>
    </xf>
    <xf numFmtId="0" fontId="0" fillId="2" borderId="41" xfId="0" applyNumberFormat="1" applyBorder="1" applyAlignment="1">
      <alignment vertical="center" wrapText="1"/>
    </xf>
    <xf numFmtId="0" fontId="0" fillId="2" borderId="28" xfId="0" applyNumberFormat="1" applyBorder="1" applyAlignment="1">
      <alignment vertical="center" wrapText="1"/>
    </xf>
    <xf numFmtId="1" fontId="3" fillId="2" borderId="19" xfId="0" applyNumberFormat="1" applyFont="1" applyBorder="1" applyAlignment="1">
      <alignment horizontal="left" vertical="center" wrapText="1"/>
    </xf>
    <xf numFmtId="0" fontId="0" fillId="2" borderId="39" xfId="0" applyNumberFormat="1" applyBorder="1" applyAlignment="1">
      <alignment vertical="center" wrapText="1"/>
    </xf>
    <xf numFmtId="0" fontId="0" fillId="2" borderId="47" xfId="0" applyNumberFormat="1" applyBorder="1" applyAlignment="1"/>
    <xf numFmtId="0" fontId="0" fillId="2" borderId="38" xfId="0" applyNumberFormat="1" applyBorder="1" applyAlignment="1"/>
    <xf numFmtId="0" fontId="9" fillId="2" borderId="27" xfId="0" applyNumberFormat="1" applyFont="1" applyBorder="1" applyAlignment="1">
      <alignment horizontal="left" vertical="center"/>
    </xf>
    <xf numFmtId="1" fontId="3" fillId="2" borderId="54" xfId="0" applyNumberFormat="1" applyFont="1" applyBorder="1" applyAlignment="1">
      <alignment horizontal="left" vertical="center" wrapText="1"/>
    </xf>
    <xf numFmtId="0" fontId="0" fillId="2" borderId="54" xfId="0" applyNumberFormat="1" applyBorder="1" applyAlignment="1">
      <alignment vertical="center" wrapText="1"/>
    </xf>
  </cellXfs>
  <cellStyles count="11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BigLine" xfId="26"/>
    <cellStyle name="BigLine 2" xfId="27"/>
    <cellStyle name="Blank" xfId="28"/>
    <cellStyle name="Blank 2" xfId="29"/>
    <cellStyle name="Blank 3" xfId="30"/>
    <cellStyle name="BLine" xfId="31"/>
    <cellStyle name="BLine 2" xfId="32"/>
    <cellStyle name="C2" xfId="33"/>
    <cellStyle name="C2 2" xfId="34"/>
    <cellStyle name="C2 3" xfId="35"/>
    <cellStyle name="C2Sctn" xfId="36"/>
    <cellStyle name="C2Sctn 2" xfId="37"/>
    <cellStyle name="C3" xfId="38"/>
    <cellStyle name="C3 2" xfId="39"/>
    <cellStyle name="C3 3" xfId="40"/>
    <cellStyle name="C3Rem" xfId="41"/>
    <cellStyle name="C3Rem 2" xfId="42"/>
    <cellStyle name="C3Rem 3" xfId="43"/>
    <cellStyle name="C3Sctn" xfId="44"/>
    <cellStyle name="C3Sctn 2" xfId="45"/>
    <cellStyle name="C4" xfId="46"/>
    <cellStyle name="C4 2" xfId="47"/>
    <cellStyle name="C4 3" xfId="48"/>
    <cellStyle name="C5" xfId="49"/>
    <cellStyle name="C5 2" xfId="50"/>
    <cellStyle name="C5 3" xfId="51"/>
    <cellStyle name="C6" xfId="52"/>
    <cellStyle name="C6 2" xfId="53"/>
    <cellStyle name="C6 3" xfId="54"/>
    <cellStyle name="C7" xfId="55"/>
    <cellStyle name="C7 2" xfId="56"/>
    <cellStyle name="C7 3" xfId="57"/>
    <cellStyle name="C7Create" xfId="58"/>
    <cellStyle name="C7Create 2" xfId="59"/>
    <cellStyle name="C7Create 3" xfId="60"/>
    <cellStyle name="C8" xfId="61"/>
    <cellStyle name="C8 2" xfId="62"/>
    <cellStyle name="C8 3" xfId="63"/>
    <cellStyle name="C8Sctn" xfId="64"/>
    <cellStyle name="C8Sctn 2" xfId="65"/>
    <cellStyle name="Calculation 2" xfId="66"/>
    <cellStyle name="Check Cell 2" xfId="67"/>
    <cellStyle name="Continued" xfId="68"/>
    <cellStyle name="Continued 2" xfId="69"/>
    <cellStyle name="Continued 3" xfId="70"/>
    <cellStyle name="Explanatory Text 2" xfId="71"/>
    <cellStyle name="Good 2" xfId="72"/>
    <cellStyle name="Heading 1 2" xfId="73"/>
    <cellStyle name="Heading 2 2" xfId="74"/>
    <cellStyle name="Heading 3 2" xfId="75"/>
    <cellStyle name="Heading 4 2" xfId="76"/>
    <cellStyle name="Input 2" xfId="77"/>
    <cellStyle name="Linked Cell 2" xfId="78"/>
    <cellStyle name="Neutral 2" xfId="79"/>
    <cellStyle name="Normal" xfId="0" builtinId="0"/>
    <cellStyle name="Normal 2" xfId="80"/>
    <cellStyle name="Normal 3" xfId="81"/>
    <cellStyle name="Normal 4" xfId="82"/>
    <cellStyle name="Normal 5" xfId="83"/>
    <cellStyle name="Normal 6" xfId="109"/>
    <cellStyle name="Note 2" xfId="84"/>
    <cellStyle name="Null" xfId="85"/>
    <cellStyle name="Null 2" xfId="86"/>
    <cellStyle name="Output 2" xfId="87"/>
    <cellStyle name="Regular" xfId="88"/>
    <cellStyle name="Regular 2" xfId="89"/>
    <cellStyle name="Title 2" xfId="90"/>
    <cellStyle name="TitleA" xfId="91"/>
    <cellStyle name="TitleA 2" xfId="92"/>
    <cellStyle name="TitleC" xfId="93"/>
    <cellStyle name="TitleC 2" xfId="94"/>
    <cellStyle name="TitleE8" xfId="95"/>
    <cellStyle name="TitleE8 2" xfId="96"/>
    <cellStyle name="TitleE8x" xfId="97"/>
    <cellStyle name="TitleE8x 2" xfId="98"/>
    <cellStyle name="TitleF" xfId="99"/>
    <cellStyle name="TitleF 2" xfId="100"/>
    <cellStyle name="TitleT" xfId="101"/>
    <cellStyle name="TitleT 2" xfId="102"/>
    <cellStyle name="TitleYC89" xfId="103"/>
    <cellStyle name="TitleYC89 2" xfId="104"/>
    <cellStyle name="TitleZ" xfId="105"/>
    <cellStyle name="TitleZ 2" xfId="106"/>
    <cellStyle name="Total 2" xfId="107"/>
    <cellStyle name="Warning Text 2" xfId="108"/>
  </cellStyles>
  <dxfs count="256">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pageSetUpPr autoPageBreaks="0"/>
  </sheetPr>
  <dimension ref="A1:J178"/>
  <sheetViews>
    <sheetView showZeros="0" tabSelected="1" showOutlineSymbols="0" view="pageBreakPreview" topLeftCell="B1" zoomScaleNormal="100" zoomScaleSheetLayoutView="100" workbookViewId="0">
      <selection activeCell="G10" sqref="G10"/>
    </sheetView>
  </sheetViews>
  <sheetFormatPr defaultColWidth="10.54296875" defaultRowHeight="15" x14ac:dyDescent="0.25"/>
  <cols>
    <col min="1" max="1" width="8.453125" style="33" hidden="1" customWidth="1"/>
    <col min="2" max="2" width="8.81640625" style="8" customWidth="1"/>
    <col min="3" max="3" width="36.81640625" customWidth="1"/>
    <col min="4" max="4" width="12.81640625" style="13" customWidth="1"/>
    <col min="5" max="5" width="6.81640625" customWidth="1"/>
    <col min="6" max="6" width="11.81640625" customWidth="1"/>
    <col min="7" max="7" width="11.81640625" style="11" customWidth="1"/>
    <col min="8" max="8" width="16.81640625" style="11" customWidth="1"/>
  </cols>
  <sheetData>
    <row r="1" spans="1:8" ht="15.6" x14ac:dyDescent="0.25">
      <c r="A1" s="115"/>
      <c r="B1" s="15" t="s">
        <v>0</v>
      </c>
      <c r="C1" s="16"/>
      <c r="D1" s="16"/>
      <c r="E1" s="16"/>
      <c r="F1" s="16"/>
      <c r="G1" s="17"/>
      <c r="H1" s="16"/>
    </row>
    <row r="2" spans="1:8" x14ac:dyDescent="0.25">
      <c r="A2" s="116"/>
      <c r="B2" s="86" t="s">
        <v>90</v>
      </c>
      <c r="C2" s="1"/>
      <c r="D2" s="34"/>
      <c r="E2" s="1"/>
      <c r="F2" s="1"/>
      <c r="G2" s="14"/>
      <c r="H2" s="1"/>
    </row>
    <row r="3" spans="1:8" x14ac:dyDescent="0.25">
      <c r="A3" s="117"/>
      <c r="B3" s="84" t="s">
        <v>1</v>
      </c>
      <c r="C3" s="85"/>
      <c r="D3" s="85"/>
      <c r="E3" s="85"/>
      <c r="F3" s="85"/>
      <c r="G3" s="20"/>
      <c r="H3" s="19"/>
    </row>
    <row r="4" spans="1:8" x14ac:dyDescent="0.25">
      <c r="A4" s="118" t="s">
        <v>23</v>
      </c>
      <c r="B4" s="9" t="s">
        <v>3</v>
      </c>
      <c r="C4" s="3" t="s">
        <v>4</v>
      </c>
      <c r="D4" s="2" t="s">
        <v>5</v>
      </c>
      <c r="E4" s="4" t="s">
        <v>6</v>
      </c>
      <c r="F4" s="4" t="s">
        <v>7</v>
      </c>
      <c r="G4" s="157" t="s">
        <v>8</v>
      </c>
      <c r="H4" s="2" t="s">
        <v>9</v>
      </c>
    </row>
    <row r="5" spans="1:8" ht="15.6" thickBot="1" x14ac:dyDescent="0.3">
      <c r="A5" s="90"/>
      <c r="B5" s="27"/>
      <c r="C5" s="28"/>
      <c r="D5" s="29" t="s">
        <v>10</v>
      </c>
      <c r="E5" s="30"/>
      <c r="F5" s="31" t="s">
        <v>11</v>
      </c>
      <c r="G5" s="165"/>
      <c r="H5" s="32"/>
    </row>
    <row r="6" spans="1:8" ht="45" customHeight="1" thickTop="1" x14ac:dyDescent="0.25">
      <c r="A6" s="117"/>
      <c r="B6" s="216" t="s">
        <v>186</v>
      </c>
      <c r="C6" s="217"/>
      <c r="D6" s="217"/>
      <c r="E6" s="217"/>
      <c r="F6" s="217"/>
      <c r="G6" s="98"/>
      <c r="H6" s="98"/>
    </row>
    <row r="7" spans="1:8" s="25" customFormat="1" ht="30.6" customHeight="1" x14ac:dyDescent="0.25">
      <c r="A7" s="119"/>
      <c r="B7" s="79" t="s">
        <v>12</v>
      </c>
      <c r="C7" s="220" t="s">
        <v>151</v>
      </c>
      <c r="D7" s="221"/>
      <c r="E7" s="221"/>
      <c r="F7" s="221"/>
      <c r="G7" s="24"/>
      <c r="H7" s="24"/>
    </row>
    <row r="8" spans="1:8" ht="30.6" customHeight="1" x14ac:dyDescent="0.25">
      <c r="A8" s="117"/>
      <c r="B8" s="56"/>
      <c r="C8" s="18" t="s">
        <v>147</v>
      </c>
      <c r="D8" s="7"/>
      <c r="E8" s="5"/>
      <c r="F8" s="7"/>
      <c r="G8" s="12"/>
      <c r="H8" s="12"/>
    </row>
    <row r="9" spans="1:8" s="38" customFormat="1" ht="30.6" customHeight="1" x14ac:dyDescent="0.25">
      <c r="A9" s="120" t="s">
        <v>110</v>
      </c>
      <c r="B9" s="53">
        <f>1+MAX($B$7:B8)</f>
        <v>1</v>
      </c>
      <c r="C9" s="35" t="s">
        <v>111</v>
      </c>
      <c r="D9" s="37" t="s">
        <v>91</v>
      </c>
      <c r="E9" s="36"/>
      <c r="F9" s="91"/>
      <c r="G9" s="99"/>
      <c r="H9" s="100"/>
    </row>
    <row r="10" spans="1:8" s="38" customFormat="1" ht="30.6" customHeight="1" x14ac:dyDescent="0.25">
      <c r="A10" s="120" t="s">
        <v>163</v>
      </c>
      <c r="B10" s="54" t="s">
        <v>28</v>
      </c>
      <c r="C10" s="35" t="s">
        <v>164</v>
      </c>
      <c r="D10" s="37" t="s">
        <v>2</v>
      </c>
      <c r="E10" s="36" t="s">
        <v>27</v>
      </c>
      <c r="F10" s="91">
        <v>6</v>
      </c>
      <c r="G10" s="101"/>
      <c r="H10" s="100">
        <f t="shared" ref="H10:H14" si="0">ROUND(G10*F10,2)</f>
        <v>0</v>
      </c>
    </row>
    <row r="11" spans="1:8" s="38" customFormat="1" ht="30.6" customHeight="1" x14ac:dyDescent="0.25">
      <c r="A11" s="120" t="s">
        <v>165</v>
      </c>
      <c r="B11" s="54" t="s">
        <v>31</v>
      </c>
      <c r="C11" s="35" t="s">
        <v>166</v>
      </c>
      <c r="D11" s="37" t="s">
        <v>2</v>
      </c>
      <c r="E11" s="36" t="s">
        <v>27</v>
      </c>
      <c r="F11" s="91">
        <v>275</v>
      </c>
      <c r="G11" s="101"/>
      <c r="H11" s="100">
        <f t="shared" si="0"/>
        <v>0</v>
      </c>
    </row>
    <row r="12" spans="1:8" s="38" customFormat="1" ht="30.6" customHeight="1" x14ac:dyDescent="0.25">
      <c r="A12" s="120" t="s">
        <v>167</v>
      </c>
      <c r="B12" s="54" t="s">
        <v>43</v>
      </c>
      <c r="C12" s="35" t="s">
        <v>168</v>
      </c>
      <c r="D12" s="37" t="s">
        <v>2</v>
      </c>
      <c r="E12" s="36" t="s">
        <v>27</v>
      </c>
      <c r="F12" s="91">
        <v>10</v>
      </c>
      <c r="G12" s="101"/>
      <c r="H12" s="100">
        <f t="shared" si="0"/>
        <v>0</v>
      </c>
    </row>
    <row r="13" spans="1:8" s="38" customFormat="1" ht="30.6" customHeight="1" x14ac:dyDescent="0.25">
      <c r="A13" s="120" t="s">
        <v>169</v>
      </c>
      <c r="B13" s="54" t="s">
        <v>51</v>
      </c>
      <c r="C13" s="35" t="s">
        <v>170</v>
      </c>
      <c r="D13" s="37" t="s">
        <v>2</v>
      </c>
      <c r="E13" s="36" t="s">
        <v>27</v>
      </c>
      <c r="F13" s="91">
        <v>60</v>
      </c>
      <c r="G13" s="101"/>
      <c r="H13" s="100">
        <f t="shared" si="0"/>
        <v>0</v>
      </c>
    </row>
    <row r="14" spans="1:8" s="38" customFormat="1" ht="30.6" customHeight="1" x14ac:dyDescent="0.25">
      <c r="A14" s="120"/>
      <c r="B14" s="53">
        <f>1+MAX($B$7:B13)</f>
        <v>2</v>
      </c>
      <c r="C14" s="35" t="s">
        <v>214</v>
      </c>
      <c r="D14" s="37" t="s">
        <v>189</v>
      </c>
      <c r="E14" s="36" t="s">
        <v>27</v>
      </c>
      <c r="F14" s="91">
        <v>351</v>
      </c>
      <c r="G14" s="101"/>
      <c r="H14" s="100">
        <f t="shared" si="0"/>
        <v>0</v>
      </c>
    </row>
    <row r="15" spans="1:8" s="38" customFormat="1" ht="30.6" customHeight="1" x14ac:dyDescent="0.25">
      <c r="A15" s="120" t="s">
        <v>32</v>
      </c>
      <c r="B15" s="53">
        <f>1+MAX($B$7:B14)</f>
        <v>3</v>
      </c>
      <c r="C15" s="35" t="s">
        <v>33</v>
      </c>
      <c r="D15" s="37" t="s">
        <v>91</v>
      </c>
      <c r="E15" s="36"/>
      <c r="F15" s="91"/>
      <c r="G15" s="99"/>
      <c r="H15" s="100"/>
    </row>
    <row r="16" spans="1:8" s="38" customFormat="1" ht="30.6" customHeight="1" x14ac:dyDescent="0.25">
      <c r="A16" s="120" t="s">
        <v>34</v>
      </c>
      <c r="B16" s="54" t="s">
        <v>28</v>
      </c>
      <c r="C16" s="35" t="s">
        <v>35</v>
      </c>
      <c r="D16" s="37" t="s">
        <v>2</v>
      </c>
      <c r="E16" s="36" t="s">
        <v>30</v>
      </c>
      <c r="F16" s="91">
        <v>625</v>
      </c>
      <c r="G16" s="101"/>
      <c r="H16" s="100">
        <f>ROUND(G16*F16,2)</f>
        <v>0</v>
      </c>
    </row>
    <row r="17" spans="1:8" s="38" customFormat="1" ht="30.6" customHeight="1" x14ac:dyDescent="0.25">
      <c r="A17" s="120" t="s">
        <v>36</v>
      </c>
      <c r="B17" s="53">
        <f>1+MAX($B$7:B16)</f>
        <v>4</v>
      </c>
      <c r="C17" s="35" t="s">
        <v>37</v>
      </c>
      <c r="D17" s="37" t="s">
        <v>91</v>
      </c>
      <c r="E17" s="36"/>
      <c r="F17" s="91"/>
      <c r="G17" s="99"/>
      <c r="H17" s="100"/>
    </row>
    <row r="18" spans="1:8" s="38" customFormat="1" ht="30.6" customHeight="1" x14ac:dyDescent="0.25">
      <c r="A18" s="120" t="s">
        <v>38</v>
      </c>
      <c r="B18" s="54" t="s">
        <v>28</v>
      </c>
      <c r="C18" s="35" t="s">
        <v>39</v>
      </c>
      <c r="D18" s="37" t="s">
        <v>2</v>
      </c>
      <c r="E18" s="36" t="s">
        <v>30</v>
      </c>
      <c r="F18" s="91">
        <v>1025</v>
      </c>
      <c r="G18" s="101"/>
      <c r="H18" s="100">
        <f>ROUND(G18*F18,2)</f>
        <v>0</v>
      </c>
    </row>
    <row r="19" spans="1:8" s="51" customFormat="1" ht="30.6" customHeight="1" x14ac:dyDescent="0.25">
      <c r="A19" s="121" t="s">
        <v>72</v>
      </c>
      <c r="B19" s="53">
        <f>1+MAX($B$7:B18)</f>
        <v>5</v>
      </c>
      <c r="C19" s="35" t="s">
        <v>44</v>
      </c>
      <c r="D19" s="50" t="s">
        <v>121</v>
      </c>
      <c r="E19" s="36"/>
      <c r="F19" s="91"/>
      <c r="G19" s="99"/>
      <c r="H19" s="100"/>
    </row>
    <row r="20" spans="1:8" s="38" customFormat="1" ht="30.6" customHeight="1" x14ac:dyDescent="0.25">
      <c r="A20" s="120" t="s">
        <v>178</v>
      </c>
      <c r="B20" s="54" t="s">
        <v>28</v>
      </c>
      <c r="C20" s="35" t="s">
        <v>175</v>
      </c>
      <c r="D20" s="37" t="s">
        <v>143</v>
      </c>
      <c r="E20" s="36"/>
      <c r="F20" s="91"/>
      <c r="G20" s="102"/>
      <c r="H20" s="100"/>
    </row>
    <row r="21" spans="1:8" s="67" customFormat="1" ht="30.6" customHeight="1" x14ac:dyDescent="0.25">
      <c r="A21" s="122" t="s">
        <v>179</v>
      </c>
      <c r="B21" s="80" t="s">
        <v>69</v>
      </c>
      <c r="C21" s="39" t="s">
        <v>146</v>
      </c>
      <c r="D21" s="44"/>
      <c r="E21" s="66" t="s">
        <v>42</v>
      </c>
      <c r="F21" s="92">
        <v>30</v>
      </c>
      <c r="G21" s="103"/>
      <c r="H21" s="104">
        <f>ROUND(G21*F21,2)</f>
        <v>0</v>
      </c>
    </row>
    <row r="22" spans="1:8" s="67" customFormat="1" ht="30.6" customHeight="1" x14ac:dyDescent="0.25">
      <c r="A22" s="122" t="s">
        <v>180</v>
      </c>
      <c r="B22" s="80" t="s">
        <v>70</v>
      </c>
      <c r="C22" s="39" t="s">
        <v>161</v>
      </c>
      <c r="D22" s="44"/>
      <c r="E22" s="66" t="s">
        <v>42</v>
      </c>
      <c r="F22" s="92">
        <v>35</v>
      </c>
      <c r="G22" s="103"/>
      <c r="H22" s="104">
        <f>ROUND(G22*F22,2)</f>
        <v>0</v>
      </c>
    </row>
    <row r="23" spans="1:8" s="38" customFormat="1" ht="30.6" customHeight="1" x14ac:dyDescent="0.25">
      <c r="A23" s="120" t="s">
        <v>97</v>
      </c>
      <c r="B23" s="53">
        <f>1+MAX($B$7:B22)</f>
        <v>6</v>
      </c>
      <c r="C23" s="35" t="s">
        <v>98</v>
      </c>
      <c r="D23" s="37" t="s">
        <v>174</v>
      </c>
      <c r="E23" s="58"/>
      <c r="F23" s="91"/>
      <c r="G23" s="99"/>
      <c r="H23" s="100"/>
    </row>
    <row r="24" spans="1:8" s="38" customFormat="1" ht="30.6" customHeight="1" x14ac:dyDescent="0.25">
      <c r="A24" s="120" t="s">
        <v>126</v>
      </c>
      <c r="B24" s="54" t="s">
        <v>28</v>
      </c>
      <c r="C24" s="35" t="s">
        <v>127</v>
      </c>
      <c r="D24" s="37"/>
      <c r="E24" s="36"/>
      <c r="F24" s="91"/>
      <c r="G24" s="99"/>
      <c r="H24" s="100"/>
    </row>
    <row r="25" spans="1:8" s="38" customFormat="1" ht="30.6" customHeight="1" x14ac:dyDescent="0.25">
      <c r="A25" s="120" t="s">
        <v>99</v>
      </c>
      <c r="B25" s="81" t="s">
        <v>69</v>
      </c>
      <c r="C25" s="35" t="s">
        <v>80</v>
      </c>
      <c r="D25" s="37"/>
      <c r="E25" s="36" t="s">
        <v>29</v>
      </c>
      <c r="F25" s="91">
        <v>1700</v>
      </c>
      <c r="G25" s="101"/>
      <c r="H25" s="100">
        <f>ROUND(G25*F25,2)</f>
        <v>0</v>
      </c>
    </row>
    <row r="26" spans="1:8" s="38" customFormat="1" ht="30.6" customHeight="1" x14ac:dyDescent="0.25">
      <c r="A26" s="120" t="s">
        <v>100</v>
      </c>
      <c r="B26" s="54" t="s">
        <v>31</v>
      </c>
      <c r="C26" s="35" t="s">
        <v>55</v>
      </c>
      <c r="D26" s="37"/>
      <c r="E26" s="36"/>
      <c r="F26" s="91"/>
      <c r="G26" s="99"/>
      <c r="H26" s="100"/>
    </row>
    <row r="27" spans="1:8" s="38" customFormat="1" ht="30.6" customHeight="1" x14ac:dyDescent="0.25">
      <c r="A27" s="120" t="s">
        <v>101</v>
      </c>
      <c r="B27" s="81" t="s">
        <v>69</v>
      </c>
      <c r="C27" s="35" t="s">
        <v>80</v>
      </c>
      <c r="D27" s="37"/>
      <c r="E27" s="36" t="s">
        <v>29</v>
      </c>
      <c r="F27" s="91">
        <v>30</v>
      </c>
      <c r="G27" s="101"/>
      <c r="H27" s="100">
        <f>ROUND(G27*F27,2)</f>
        <v>0</v>
      </c>
    </row>
    <row r="28" spans="1:8" s="49" customFormat="1" ht="30.6" customHeight="1" x14ac:dyDescent="0.25">
      <c r="A28" s="120" t="s">
        <v>75</v>
      </c>
      <c r="B28" s="53">
        <f>1+MAX($B$7:B27)</f>
        <v>7</v>
      </c>
      <c r="C28" s="35" t="s">
        <v>76</v>
      </c>
      <c r="D28" s="37" t="s">
        <v>128</v>
      </c>
      <c r="E28" s="36"/>
      <c r="F28" s="91"/>
      <c r="G28" s="99"/>
      <c r="H28" s="100"/>
    </row>
    <row r="29" spans="1:8" s="38" customFormat="1" ht="30.6" customHeight="1" x14ac:dyDescent="0.25">
      <c r="A29" s="120" t="s">
        <v>77</v>
      </c>
      <c r="B29" s="54" t="s">
        <v>28</v>
      </c>
      <c r="C29" s="35" t="s">
        <v>129</v>
      </c>
      <c r="D29" s="37" t="s">
        <v>2</v>
      </c>
      <c r="E29" s="36" t="s">
        <v>27</v>
      </c>
      <c r="F29" s="91">
        <v>4100</v>
      </c>
      <c r="G29" s="101"/>
      <c r="H29" s="100">
        <f t="shared" ref="H29:H30" si="1">ROUND(G29*F29,2)</f>
        <v>0</v>
      </c>
    </row>
    <row r="30" spans="1:8" s="38" customFormat="1" ht="30.6" customHeight="1" x14ac:dyDescent="0.25">
      <c r="A30" s="120" t="s">
        <v>130</v>
      </c>
      <c r="B30" s="54" t="s">
        <v>31</v>
      </c>
      <c r="C30" s="35" t="s">
        <v>131</v>
      </c>
      <c r="D30" s="37" t="s">
        <v>2</v>
      </c>
      <c r="E30" s="36" t="s">
        <v>27</v>
      </c>
      <c r="F30" s="91">
        <v>4100</v>
      </c>
      <c r="G30" s="101"/>
      <c r="H30" s="100">
        <f t="shared" si="1"/>
        <v>0</v>
      </c>
    </row>
    <row r="31" spans="1:8" ht="30.6" customHeight="1" x14ac:dyDescent="0.25">
      <c r="A31" s="117"/>
      <c r="B31" s="55"/>
      <c r="C31" s="18" t="s">
        <v>18</v>
      </c>
      <c r="D31" s="7"/>
      <c r="E31" s="6"/>
      <c r="F31" s="88"/>
      <c r="G31" s="12"/>
      <c r="H31" s="12"/>
    </row>
    <row r="32" spans="1:8" s="49" customFormat="1" ht="30.6" customHeight="1" x14ac:dyDescent="0.25">
      <c r="A32" s="123" t="s">
        <v>45</v>
      </c>
      <c r="B32" s="207">
        <f>1+MAX($B$7:B31)</f>
        <v>8</v>
      </c>
      <c r="C32" s="151" t="s">
        <v>46</v>
      </c>
      <c r="D32" s="208" t="s">
        <v>81</v>
      </c>
      <c r="E32" s="152" t="s">
        <v>42</v>
      </c>
      <c r="F32" s="153">
        <v>1000</v>
      </c>
      <c r="G32" s="154"/>
      <c r="H32" s="155">
        <f>ROUND(G32*F32,2)</f>
        <v>0</v>
      </c>
    </row>
    <row r="33" spans="1:8" ht="30.6" customHeight="1" x14ac:dyDescent="0.25">
      <c r="A33" s="117"/>
      <c r="B33" s="167"/>
      <c r="C33" s="18" t="s">
        <v>19</v>
      </c>
      <c r="D33" s="7"/>
      <c r="E33" s="6"/>
      <c r="F33" s="88"/>
      <c r="G33" s="12"/>
      <c r="H33" s="12"/>
    </row>
    <row r="34" spans="1:8" s="67" customFormat="1" ht="30.6" customHeight="1" x14ac:dyDescent="0.25">
      <c r="A34" s="127" t="s">
        <v>194</v>
      </c>
      <c r="B34" s="53">
        <f>1+MAX($B$7:B33)</f>
        <v>9</v>
      </c>
      <c r="C34" s="43" t="s">
        <v>195</v>
      </c>
      <c r="D34" s="44" t="s">
        <v>82</v>
      </c>
      <c r="E34" s="66"/>
      <c r="F34" s="95"/>
      <c r="G34" s="110"/>
      <c r="H34" s="111"/>
    </row>
    <row r="35" spans="1:8" s="45" customFormat="1" ht="30.6" customHeight="1" x14ac:dyDescent="0.25">
      <c r="A35" s="128" t="s">
        <v>196</v>
      </c>
      <c r="B35" s="168" t="s">
        <v>28</v>
      </c>
      <c r="C35" s="39" t="s">
        <v>88</v>
      </c>
      <c r="D35" s="42"/>
      <c r="E35" s="41" t="s">
        <v>30</v>
      </c>
      <c r="F35" s="96">
        <v>3</v>
      </c>
      <c r="G35" s="112"/>
      <c r="H35" s="113">
        <f t="shared" ref="H35" si="2">ROUND(G35*F35,2)</f>
        <v>0</v>
      </c>
    </row>
    <row r="36" spans="1:8" s="45" customFormat="1" ht="30.6" customHeight="1" x14ac:dyDescent="0.25">
      <c r="A36" s="128"/>
      <c r="B36" s="53">
        <f>1+MAX($B$7:B35)</f>
        <v>10</v>
      </c>
      <c r="C36" s="39" t="s">
        <v>198</v>
      </c>
      <c r="D36" s="44" t="s">
        <v>82</v>
      </c>
      <c r="E36" s="61" t="s">
        <v>57</v>
      </c>
      <c r="F36" s="173">
        <v>0.5</v>
      </c>
      <c r="G36" s="112"/>
      <c r="H36" s="113">
        <f t="shared" ref="H36" si="3">ROUND(G36*F36,2)</f>
        <v>0</v>
      </c>
    </row>
    <row r="37" spans="1:8" s="67" customFormat="1" ht="30.6" customHeight="1" x14ac:dyDescent="0.25">
      <c r="A37" s="127" t="s">
        <v>60</v>
      </c>
      <c r="B37" s="53">
        <f>1+MAX($B$7:B36)</f>
        <v>11</v>
      </c>
      <c r="C37" s="43" t="s">
        <v>132</v>
      </c>
      <c r="D37" s="44" t="s">
        <v>139</v>
      </c>
      <c r="E37" s="66"/>
      <c r="F37" s="95"/>
      <c r="G37" s="110"/>
      <c r="H37" s="111"/>
    </row>
    <row r="38" spans="1:8" s="45" customFormat="1" ht="30.6" customHeight="1" x14ac:dyDescent="0.25">
      <c r="A38" s="128" t="s">
        <v>133</v>
      </c>
      <c r="B38" s="168" t="s">
        <v>28</v>
      </c>
      <c r="C38" s="39" t="s">
        <v>187</v>
      </c>
      <c r="D38" s="42"/>
      <c r="E38" s="41" t="s">
        <v>30</v>
      </c>
      <c r="F38" s="96">
        <v>4</v>
      </c>
      <c r="G38" s="112"/>
      <c r="H38" s="113">
        <f t="shared" ref="H38:H39" si="4">ROUND(G38*F38,2)</f>
        <v>0</v>
      </c>
    </row>
    <row r="39" spans="1:8" s="45" customFormat="1" ht="30.6" customHeight="1" x14ac:dyDescent="0.25">
      <c r="A39" s="128" t="s">
        <v>134</v>
      </c>
      <c r="B39" s="168" t="s">
        <v>31</v>
      </c>
      <c r="C39" s="39" t="s">
        <v>135</v>
      </c>
      <c r="D39" s="42"/>
      <c r="E39" s="41" t="s">
        <v>30</v>
      </c>
      <c r="F39" s="96">
        <v>4</v>
      </c>
      <c r="G39" s="112"/>
      <c r="H39" s="113">
        <f t="shared" si="4"/>
        <v>0</v>
      </c>
    </row>
    <row r="40" spans="1:8" s="45" customFormat="1" ht="30.6" customHeight="1" x14ac:dyDescent="0.25">
      <c r="A40" s="128" t="s">
        <v>136</v>
      </c>
      <c r="B40" s="53">
        <f>1+MAX($B$7:B39)</f>
        <v>12</v>
      </c>
      <c r="C40" s="39" t="s">
        <v>137</v>
      </c>
      <c r="D40" s="42" t="s">
        <v>208</v>
      </c>
      <c r="E40" s="41" t="s">
        <v>30</v>
      </c>
      <c r="F40" s="96">
        <v>1</v>
      </c>
      <c r="G40" s="112"/>
      <c r="H40" s="113">
        <f t="shared" ref="H40" si="5">ROUND(G40*F40,2)</f>
        <v>0</v>
      </c>
    </row>
    <row r="41" spans="1:8" ht="30.6" customHeight="1" x14ac:dyDescent="0.25">
      <c r="A41" s="117"/>
      <c r="B41" s="170"/>
      <c r="C41" s="18" t="s">
        <v>20</v>
      </c>
      <c r="D41" s="7"/>
      <c r="E41" s="6"/>
      <c r="F41" s="88"/>
      <c r="G41" s="12"/>
      <c r="H41" s="12"/>
    </row>
    <row r="42" spans="1:8" s="62" customFormat="1" ht="30.6" customHeight="1" x14ac:dyDescent="0.25">
      <c r="A42" s="124" t="s">
        <v>47</v>
      </c>
      <c r="B42" s="53">
        <f>1+MAX($B$7:B41)</f>
        <v>13</v>
      </c>
      <c r="C42" s="59" t="s">
        <v>138</v>
      </c>
      <c r="D42" s="60" t="s">
        <v>139</v>
      </c>
      <c r="E42" s="61" t="s">
        <v>30</v>
      </c>
      <c r="F42" s="93">
        <v>8</v>
      </c>
      <c r="G42" s="105"/>
      <c r="H42" s="106">
        <f>ROUND(G42*F42,2)</f>
        <v>0</v>
      </c>
    </row>
    <row r="43" spans="1:8" s="62" customFormat="1" ht="30.6" customHeight="1" x14ac:dyDescent="0.25">
      <c r="A43" s="124" t="s">
        <v>56</v>
      </c>
      <c r="B43" s="53">
        <f>1+MAX($B$7:B42)</f>
        <v>14</v>
      </c>
      <c r="C43" s="63" t="s">
        <v>63</v>
      </c>
      <c r="D43" s="64" t="s">
        <v>82</v>
      </c>
      <c r="E43" s="61"/>
      <c r="F43" s="89"/>
      <c r="G43" s="65"/>
      <c r="H43" s="65"/>
    </row>
    <row r="44" spans="1:8" s="62" customFormat="1" ht="30.6" customHeight="1" x14ac:dyDescent="0.25">
      <c r="A44" s="124" t="s">
        <v>64</v>
      </c>
      <c r="B44" s="169" t="s">
        <v>28</v>
      </c>
      <c r="C44" s="63" t="s">
        <v>83</v>
      </c>
      <c r="D44" s="64"/>
      <c r="E44" s="61" t="s">
        <v>57</v>
      </c>
      <c r="F44" s="171">
        <v>0.5</v>
      </c>
      <c r="G44" s="105"/>
      <c r="H44" s="106">
        <f>ROUND(G44*F44,2)</f>
        <v>0</v>
      </c>
    </row>
    <row r="45" spans="1:8" s="62" customFormat="1" ht="30.6" customHeight="1" x14ac:dyDescent="0.25">
      <c r="A45" s="124" t="s">
        <v>48</v>
      </c>
      <c r="B45" s="53">
        <f>1+MAX($B$7:B44)</f>
        <v>15</v>
      </c>
      <c r="C45" s="59" t="s">
        <v>140</v>
      </c>
      <c r="D45" s="60" t="s">
        <v>139</v>
      </c>
      <c r="E45" s="61"/>
      <c r="F45" s="89"/>
      <c r="G45" s="65"/>
      <c r="H45" s="65"/>
    </row>
    <row r="46" spans="1:8" s="62" customFormat="1" ht="30.6" customHeight="1" x14ac:dyDescent="0.25">
      <c r="A46" s="124" t="s">
        <v>49</v>
      </c>
      <c r="B46" s="82" t="s">
        <v>28</v>
      </c>
      <c r="C46" s="63" t="s">
        <v>84</v>
      </c>
      <c r="D46" s="64"/>
      <c r="E46" s="61" t="s">
        <v>30</v>
      </c>
      <c r="F46" s="93">
        <v>2</v>
      </c>
      <c r="G46" s="105"/>
      <c r="H46" s="106">
        <f>ROUND(G46*F46,2)</f>
        <v>0</v>
      </c>
    </row>
    <row r="47" spans="1:8" s="62" customFormat="1" ht="30.6" customHeight="1" x14ac:dyDescent="0.25">
      <c r="A47" s="124" t="s">
        <v>50</v>
      </c>
      <c r="B47" s="82" t="s">
        <v>31</v>
      </c>
      <c r="C47" s="63" t="s">
        <v>89</v>
      </c>
      <c r="D47" s="64"/>
      <c r="E47" s="61" t="s">
        <v>30</v>
      </c>
      <c r="F47" s="93">
        <v>1</v>
      </c>
      <c r="G47" s="105"/>
      <c r="H47" s="106">
        <f>ROUND(G47*F47,2)</f>
        <v>0</v>
      </c>
    </row>
    <row r="48" spans="1:8" ht="30.6" customHeight="1" x14ac:dyDescent="0.25">
      <c r="A48" s="117"/>
      <c r="B48" s="56"/>
      <c r="C48" s="18" t="s">
        <v>21</v>
      </c>
      <c r="D48" s="7"/>
      <c r="E48" s="5"/>
      <c r="F48" s="87"/>
      <c r="G48" s="12"/>
      <c r="H48" s="12"/>
    </row>
    <row r="49" spans="1:8" s="38" customFormat="1" ht="30.6" customHeight="1" x14ac:dyDescent="0.25">
      <c r="A49" s="120" t="s">
        <v>181</v>
      </c>
      <c r="B49" s="53">
        <f>1+MAX($B$7:B48)</f>
        <v>16</v>
      </c>
      <c r="C49" s="35" t="s">
        <v>182</v>
      </c>
      <c r="D49" s="83" t="s">
        <v>112</v>
      </c>
      <c r="E49" s="36" t="s">
        <v>27</v>
      </c>
      <c r="F49" s="91">
        <v>40</v>
      </c>
      <c r="G49" s="101"/>
      <c r="H49" s="100">
        <f>ROUND(G49*F49,2)</f>
        <v>0</v>
      </c>
    </row>
    <row r="50" spans="1:8" ht="30.6" customHeight="1" x14ac:dyDescent="0.25">
      <c r="A50" s="117"/>
      <c r="B50" s="56"/>
      <c r="C50" s="172" t="s">
        <v>22</v>
      </c>
      <c r="D50" s="7"/>
      <c r="E50" s="5"/>
      <c r="F50" s="87"/>
      <c r="G50" s="12"/>
      <c r="H50" s="12"/>
    </row>
    <row r="51" spans="1:8" s="38" customFormat="1" ht="30.6" customHeight="1" x14ac:dyDescent="0.25">
      <c r="A51" s="120" t="s">
        <v>197</v>
      </c>
      <c r="B51" s="53">
        <f>1+MAX($B$7:B50)</f>
        <v>17</v>
      </c>
      <c r="C51" s="35" t="s">
        <v>203</v>
      </c>
      <c r="D51" s="44" t="s">
        <v>82</v>
      </c>
      <c r="E51" s="36" t="s">
        <v>30</v>
      </c>
      <c r="F51" s="91">
        <v>4</v>
      </c>
      <c r="G51" s="109"/>
      <c r="H51" s="100">
        <f>ROUND(G51*F51,2)</f>
        <v>0</v>
      </c>
    </row>
    <row r="52" spans="1:8" s="25" customFormat="1" ht="30.6" customHeight="1" thickBot="1" x14ac:dyDescent="0.3">
      <c r="A52" s="125"/>
      <c r="B52" s="22" t="str">
        <f>B7</f>
        <v>A</v>
      </c>
      <c r="C52" s="222" t="str">
        <f>C7</f>
        <v>S/B LAGIMODIERE - REENDERS DRIVE TO REGENT AVENUE WEST, MILL AND FILL</v>
      </c>
      <c r="D52" s="223"/>
      <c r="E52" s="223"/>
      <c r="F52" s="223"/>
      <c r="G52" s="26" t="s">
        <v>16</v>
      </c>
      <c r="H52" s="26">
        <f>SUM(H7:H51)</f>
        <v>0</v>
      </c>
    </row>
    <row r="53" spans="1:8" s="25" customFormat="1" ht="30.6" customHeight="1" thickTop="1" x14ac:dyDescent="0.25">
      <c r="A53" s="119"/>
      <c r="B53" s="148" t="s">
        <v>13</v>
      </c>
      <c r="C53" s="224" t="s">
        <v>152</v>
      </c>
      <c r="D53" s="225"/>
      <c r="E53" s="225"/>
      <c r="F53" s="225"/>
      <c r="G53" s="206"/>
      <c r="H53" s="206"/>
    </row>
    <row r="54" spans="1:8" ht="30.6" customHeight="1" x14ac:dyDescent="0.25">
      <c r="A54" s="117"/>
      <c r="B54" s="73"/>
      <c r="C54" s="18" t="s">
        <v>147</v>
      </c>
      <c r="D54" s="7"/>
      <c r="E54" s="5"/>
      <c r="F54" s="7"/>
      <c r="G54" s="12"/>
      <c r="H54" s="12"/>
    </row>
    <row r="55" spans="1:8" s="38" customFormat="1" ht="30.6" customHeight="1" x14ac:dyDescent="0.25">
      <c r="A55" s="120" t="s">
        <v>110</v>
      </c>
      <c r="B55" s="70">
        <f>1+MAX($B$53:B54)</f>
        <v>1</v>
      </c>
      <c r="C55" s="35" t="s">
        <v>111</v>
      </c>
      <c r="D55" s="37" t="s">
        <v>91</v>
      </c>
      <c r="E55" s="36"/>
      <c r="F55" s="91"/>
      <c r="G55" s="99"/>
      <c r="H55" s="100"/>
    </row>
    <row r="56" spans="1:8" s="38" customFormat="1" ht="30.6" customHeight="1" x14ac:dyDescent="0.25">
      <c r="A56" s="120" t="s">
        <v>163</v>
      </c>
      <c r="B56" s="74" t="s">
        <v>28</v>
      </c>
      <c r="C56" s="35" t="s">
        <v>164</v>
      </c>
      <c r="D56" s="37" t="s">
        <v>2</v>
      </c>
      <c r="E56" s="36" t="s">
        <v>27</v>
      </c>
      <c r="F56" s="91">
        <v>5</v>
      </c>
      <c r="G56" s="101"/>
      <c r="H56" s="100">
        <f t="shared" ref="H56:H60" si="6">ROUND(G56*F56,2)</f>
        <v>0</v>
      </c>
    </row>
    <row r="57" spans="1:8" s="38" customFormat="1" ht="30.6" customHeight="1" x14ac:dyDescent="0.25">
      <c r="A57" s="120" t="s">
        <v>165</v>
      </c>
      <c r="B57" s="74" t="s">
        <v>31</v>
      </c>
      <c r="C57" s="35" t="s">
        <v>166</v>
      </c>
      <c r="D57" s="37" t="s">
        <v>2</v>
      </c>
      <c r="E57" s="36" t="s">
        <v>27</v>
      </c>
      <c r="F57" s="91">
        <v>180</v>
      </c>
      <c r="G57" s="101"/>
      <c r="H57" s="100">
        <f t="shared" si="6"/>
        <v>0</v>
      </c>
    </row>
    <row r="58" spans="1:8" s="38" customFormat="1" ht="30.6" customHeight="1" x14ac:dyDescent="0.25">
      <c r="A58" s="120" t="s">
        <v>167</v>
      </c>
      <c r="B58" s="74" t="s">
        <v>43</v>
      </c>
      <c r="C58" s="35" t="s">
        <v>168</v>
      </c>
      <c r="D58" s="37" t="s">
        <v>2</v>
      </c>
      <c r="E58" s="36" t="s">
        <v>27</v>
      </c>
      <c r="F58" s="91">
        <v>50</v>
      </c>
      <c r="G58" s="101"/>
      <c r="H58" s="100">
        <f t="shared" si="6"/>
        <v>0</v>
      </c>
    </row>
    <row r="59" spans="1:8" s="38" customFormat="1" ht="30.6" customHeight="1" x14ac:dyDescent="0.25">
      <c r="A59" s="120" t="s">
        <v>169</v>
      </c>
      <c r="B59" s="74" t="s">
        <v>51</v>
      </c>
      <c r="C59" s="35" t="s">
        <v>170</v>
      </c>
      <c r="D59" s="37" t="s">
        <v>2</v>
      </c>
      <c r="E59" s="36" t="s">
        <v>27</v>
      </c>
      <c r="F59" s="91">
        <v>40</v>
      </c>
      <c r="G59" s="101"/>
      <c r="H59" s="100">
        <f t="shared" si="6"/>
        <v>0</v>
      </c>
    </row>
    <row r="60" spans="1:8" s="38" customFormat="1" ht="30.6" customHeight="1" x14ac:dyDescent="0.25">
      <c r="A60" s="120"/>
      <c r="B60" s="70">
        <f>1+MAX($B$53:B59)</f>
        <v>2</v>
      </c>
      <c r="C60" s="35" t="s">
        <v>214</v>
      </c>
      <c r="D60" s="37" t="s">
        <v>189</v>
      </c>
      <c r="E60" s="36" t="s">
        <v>27</v>
      </c>
      <c r="F60" s="91">
        <v>275</v>
      </c>
      <c r="G60" s="101"/>
      <c r="H60" s="100">
        <f t="shared" si="6"/>
        <v>0</v>
      </c>
    </row>
    <row r="61" spans="1:8" s="38" customFormat="1" ht="30.6" customHeight="1" x14ac:dyDescent="0.25">
      <c r="A61" s="120" t="s">
        <v>32</v>
      </c>
      <c r="B61" s="70">
        <f>1+MAX($B$53:B60)</f>
        <v>3</v>
      </c>
      <c r="C61" s="35" t="s">
        <v>33</v>
      </c>
      <c r="D61" s="37" t="s">
        <v>91</v>
      </c>
      <c r="E61" s="36"/>
      <c r="F61" s="91"/>
      <c r="G61" s="99"/>
      <c r="H61" s="100"/>
    </row>
    <row r="62" spans="1:8" s="38" customFormat="1" ht="30.6" customHeight="1" x14ac:dyDescent="0.25">
      <c r="A62" s="120" t="s">
        <v>34</v>
      </c>
      <c r="B62" s="74" t="s">
        <v>28</v>
      </c>
      <c r="C62" s="35" t="s">
        <v>35</v>
      </c>
      <c r="D62" s="37" t="s">
        <v>2</v>
      </c>
      <c r="E62" s="36" t="s">
        <v>30</v>
      </c>
      <c r="F62" s="91">
        <v>525</v>
      </c>
      <c r="G62" s="101"/>
      <c r="H62" s="100">
        <f>ROUND(G62*F62,2)</f>
        <v>0</v>
      </c>
    </row>
    <row r="63" spans="1:8" s="38" customFormat="1" ht="30.6" customHeight="1" x14ac:dyDescent="0.25">
      <c r="A63" s="120" t="s">
        <v>36</v>
      </c>
      <c r="B63" s="70">
        <f>1+MAX($B$53:B62)</f>
        <v>4</v>
      </c>
      <c r="C63" s="35" t="s">
        <v>37</v>
      </c>
      <c r="D63" s="37" t="s">
        <v>91</v>
      </c>
      <c r="E63" s="36"/>
      <c r="F63" s="91"/>
      <c r="G63" s="99"/>
      <c r="H63" s="100"/>
    </row>
    <row r="64" spans="1:8" s="38" customFormat="1" ht="30.6" customHeight="1" x14ac:dyDescent="0.25">
      <c r="A64" s="120" t="s">
        <v>38</v>
      </c>
      <c r="B64" s="74" t="s">
        <v>28</v>
      </c>
      <c r="C64" s="35" t="s">
        <v>39</v>
      </c>
      <c r="D64" s="37" t="s">
        <v>2</v>
      </c>
      <c r="E64" s="36" t="s">
        <v>30</v>
      </c>
      <c r="F64" s="91">
        <v>750</v>
      </c>
      <c r="G64" s="101"/>
      <c r="H64" s="100">
        <f>ROUND(G64*F64,2)</f>
        <v>0</v>
      </c>
    </row>
    <row r="65" spans="1:8" s="51" customFormat="1" ht="30.6" customHeight="1" x14ac:dyDescent="0.25">
      <c r="A65" s="121" t="s">
        <v>72</v>
      </c>
      <c r="B65" s="70">
        <f>1+MAX($B$53:B64)</f>
        <v>5</v>
      </c>
      <c r="C65" s="35" t="s">
        <v>44</v>
      </c>
      <c r="D65" s="50" t="s">
        <v>121</v>
      </c>
      <c r="E65" s="36"/>
      <c r="F65" s="91"/>
      <c r="G65" s="99"/>
      <c r="H65" s="100"/>
    </row>
    <row r="66" spans="1:8" s="38" customFormat="1" ht="30.6" customHeight="1" x14ac:dyDescent="0.25">
      <c r="A66" s="120" t="s">
        <v>178</v>
      </c>
      <c r="B66" s="74" t="s">
        <v>28</v>
      </c>
      <c r="C66" s="35" t="s">
        <v>175</v>
      </c>
      <c r="D66" s="37" t="s">
        <v>143</v>
      </c>
      <c r="E66" s="36"/>
      <c r="F66" s="91"/>
      <c r="G66" s="102"/>
      <c r="H66" s="100"/>
    </row>
    <row r="67" spans="1:8" s="67" customFormat="1" ht="30.6" customHeight="1" x14ac:dyDescent="0.25">
      <c r="A67" s="122" t="s">
        <v>179</v>
      </c>
      <c r="B67" s="75" t="s">
        <v>69</v>
      </c>
      <c r="C67" s="39" t="s">
        <v>146</v>
      </c>
      <c r="D67" s="44"/>
      <c r="E67" s="66" t="s">
        <v>42</v>
      </c>
      <c r="F67" s="92">
        <v>30</v>
      </c>
      <c r="G67" s="103"/>
      <c r="H67" s="104">
        <f>ROUND(G67*F67,2)</f>
        <v>0</v>
      </c>
    </row>
    <row r="68" spans="1:8" s="67" customFormat="1" ht="30.6" customHeight="1" x14ac:dyDescent="0.25">
      <c r="A68" s="122" t="s">
        <v>180</v>
      </c>
      <c r="B68" s="75" t="s">
        <v>70</v>
      </c>
      <c r="C68" s="39" t="s">
        <v>161</v>
      </c>
      <c r="D68" s="44"/>
      <c r="E68" s="66" t="s">
        <v>42</v>
      </c>
      <c r="F68" s="92">
        <v>25</v>
      </c>
      <c r="G68" s="103"/>
      <c r="H68" s="104">
        <f>ROUND(G68*F68,2)</f>
        <v>0</v>
      </c>
    </row>
    <row r="69" spans="1:8" s="38" customFormat="1" ht="30.6" customHeight="1" x14ac:dyDescent="0.25">
      <c r="A69" s="120" t="s">
        <v>97</v>
      </c>
      <c r="B69" s="70">
        <f>1+MAX($B$53:B68)</f>
        <v>6</v>
      </c>
      <c r="C69" s="35" t="s">
        <v>98</v>
      </c>
      <c r="D69" s="37" t="s">
        <v>174</v>
      </c>
      <c r="E69" s="58"/>
      <c r="F69" s="91"/>
      <c r="G69" s="99"/>
      <c r="H69" s="100"/>
    </row>
    <row r="70" spans="1:8" s="38" customFormat="1" ht="30.6" customHeight="1" x14ac:dyDescent="0.25">
      <c r="A70" s="120" t="s">
        <v>126</v>
      </c>
      <c r="B70" s="74" t="s">
        <v>28</v>
      </c>
      <c r="C70" s="35" t="s">
        <v>127</v>
      </c>
      <c r="D70" s="37"/>
      <c r="E70" s="36"/>
      <c r="F70" s="91"/>
      <c r="G70" s="99"/>
      <c r="H70" s="100"/>
    </row>
    <row r="71" spans="1:8" s="38" customFormat="1" ht="30.6" customHeight="1" x14ac:dyDescent="0.25">
      <c r="A71" s="120" t="s">
        <v>99</v>
      </c>
      <c r="B71" s="76" t="s">
        <v>69</v>
      </c>
      <c r="C71" s="35" t="s">
        <v>80</v>
      </c>
      <c r="D71" s="37"/>
      <c r="E71" s="36" t="s">
        <v>29</v>
      </c>
      <c r="F71" s="91">
        <v>2500</v>
      </c>
      <c r="G71" s="101"/>
      <c r="H71" s="100">
        <f>ROUND(G71*F71,2)</f>
        <v>0</v>
      </c>
    </row>
    <row r="72" spans="1:8" s="38" customFormat="1" ht="30.6" customHeight="1" x14ac:dyDescent="0.25">
      <c r="A72" s="120" t="s">
        <v>100</v>
      </c>
      <c r="B72" s="74" t="s">
        <v>31</v>
      </c>
      <c r="C72" s="35" t="s">
        <v>55</v>
      </c>
      <c r="D72" s="37"/>
      <c r="E72" s="36"/>
      <c r="F72" s="91"/>
      <c r="G72" s="99"/>
      <c r="H72" s="100"/>
    </row>
    <row r="73" spans="1:8" s="38" customFormat="1" ht="30.6" customHeight="1" x14ac:dyDescent="0.25">
      <c r="A73" s="120" t="s">
        <v>101</v>
      </c>
      <c r="B73" s="76" t="s">
        <v>69</v>
      </c>
      <c r="C73" s="35" t="s">
        <v>80</v>
      </c>
      <c r="D73" s="37"/>
      <c r="E73" s="36" t="s">
        <v>29</v>
      </c>
      <c r="F73" s="91">
        <v>90</v>
      </c>
      <c r="G73" s="101"/>
      <c r="H73" s="100">
        <f>ROUND(G73*F73,2)</f>
        <v>0</v>
      </c>
    </row>
    <row r="74" spans="1:8" s="49" customFormat="1" ht="30.6" customHeight="1" x14ac:dyDescent="0.25">
      <c r="A74" s="120" t="s">
        <v>75</v>
      </c>
      <c r="B74" s="70">
        <f>1+MAX($B$53:B73)</f>
        <v>7</v>
      </c>
      <c r="C74" s="35" t="s">
        <v>76</v>
      </c>
      <c r="D74" s="37" t="s">
        <v>128</v>
      </c>
      <c r="E74" s="36"/>
      <c r="F74" s="91"/>
      <c r="G74" s="99"/>
      <c r="H74" s="100"/>
    </row>
    <row r="75" spans="1:8" s="38" customFormat="1" ht="30.6" customHeight="1" x14ac:dyDescent="0.25">
      <c r="A75" s="120" t="s">
        <v>77</v>
      </c>
      <c r="B75" s="74" t="s">
        <v>28</v>
      </c>
      <c r="C75" s="35" t="s">
        <v>129</v>
      </c>
      <c r="D75" s="37" t="s">
        <v>2</v>
      </c>
      <c r="E75" s="36" t="s">
        <v>27</v>
      </c>
      <c r="F75" s="91">
        <v>5825</v>
      </c>
      <c r="G75" s="101"/>
      <c r="H75" s="100">
        <f t="shared" ref="H75:H76" si="7">ROUND(G75*F75,2)</f>
        <v>0</v>
      </c>
    </row>
    <row r="76" spans="1:8" s="38" customFormat="1" ht="30.6" customHeight="1" x14ac:dyDescent="0.25">
      <c r="A76" s="120" t="s">
        <v>130</v>
      </c>
      <c r="B76" s="74" t="s">
        <v>31</v>
      </c>
      <c r="C76" s="35" t="s">
        <v>131</v>
      </c>
      <c r="D76" s="37"/>
      <c r="E76" s="36" t="s">
        <v>27</v>
      </c>
      <c r="F76" s="91">
        <v>5825</v>
      </c>
      <c r="G76" s="101"/>
      <c r="H76" s="100">
        <f t="shared" si="7"/>
        <v>0</v>
      </c>
    </row>
    <row r="77" spans="1:8" s="38" customFormat="1" ht="30.6" customHeight="1" x14ac:dyDescent="0.25">
      <c r="A77" s="121"/>
      <c r="B77" s="70">
        <f>1+MAX($B$53:B76)</f>
        <v>8</v>
      </c>
      <c r="C77" s="35" t="s">
        <v>192</v>
      </c>
      <c r="D77" s="37" t="s">
        <v>107</v>
      </c>
      <c r="E77" s="36" t="s">
        <v>42</v>
      </c>
      <c r="F77" s="94">
        <v>35</v>
      </c>
      <c r="G77" s="101"/>
      <c r="H77" s="100">
        <f>ROUND(G77*F77,2)</f>
        <v>0</v>
      </c>
    </row>
    <row r="78" spans="1:8" ht="30.6" customHeight="1" x14ac:dyDescent="0.25">
      <c r="A78" s="117"/>
      <c r="B78" s="77"/>
      <c r="C78" s="18" t="s">
        <v>18</v>
      </c>
      <c r="D78" s="7"/>
      <c r="E78" s="6"/>
      <c r="F78" s="88"/>
      <c r="G78" s="12"/>
      <c r="H78" s="12"/>
    </row>
    <row r="79" spans="1:8" s="49" customFormat="1" ht="30.6" customHeight="1" x14ac:dyDescent="0.25">
      <c r="A79" s="123" t="s">
        <v>45</v>
      </c>
      <c r="B79" s="209">
        <f>1+MAX($B$53:B78)</f>
        <v>9</v>
      </c>
      <c r="C79" s="151" t="s">
        <v>46</v>
      </c>
      <c r="D79" s="208" t="s">
        <v>81</v>
      </c>
      <c r="E79" s="152" t="s">
        <v>42</v>
      </c>
      <c r="F79" s="210">
        <v>1500</v>
      </c>
      <c r="G79" s="154"/>
      <c r="H79" s="155">
        <f>ROUND(G79*F79,2)</f>
        <v>0</v>
      </c>
    </row>
    <row r="80" spans="1:8" ht="30.6" customHeight="1" x14ac:dyDescent="0.25">
      <c r="A80" s="117"/>
      <c r="B80" s="167"/>
      <c r="C80" s="18" t="s">
        <v>19</v>
      </c>
      <c r="D80" s="7"/>
      <c r="E80" s="6"/>
      <c r="F80" s="88"/>
      <c r="G80" s="12"/>
      <c r="H80" s="12"/>
    </row>
    <row r="81" spans="1:8" s="45" customFormat="1" ht="30.6" customHeight="1" x14ac:dyDescent="0.25">
      <c r="A81" s="128"/>
      <c r="B81" s="70">
        <f>1+MAX($B$53:B80)</f>
        <v>10</v>
      </c>
      <c r="C81" s="39" t="s">
        <v>198</v>
      </c>
      <c r="D81" s="44" t="s">
        <v>82</v>
      </c>
      <c r="E81" s="61" t="s">
        <v>57</v>
      </c>
      <c r="F81" s="173">
        <v>0.3</v>
      </c>
      <c r="G81" s="112"/>
      <c r="H81" s="113">
        <f t="shared" ref="H81" si="8">ROUND(G81*F81,2)</f>
        <v>0</v>
      </c>
    </row>
    <row r="82" spans="1:8" s="67" customFormat="1" ht="30.6" customHeight="1" x14ac:dyDescent="0.25">
      <c r="A82" s="127" t="s">
        <v>60</v>
      </c>
      <c r="B82" s="70">
        <f>1+MAX($B$53:B81)</f>
        <v>11</v>
      </c>
      <c r="C82" s="43" t="s">
        <v>132</v>
      </c>
      <c r="D82" s="44" t="s">
        <v>139</v>
      </c>
      <c r="E82" s="66"/>
      <c r="F82" s="95"/>
      <c r="G82" s="110"/>
      <c r="H82" s="111"/>
    </row>
    <row r="83" spans="1:8" s="45" customFormat="1" ht="30.6" customHeight="1" x14ac:dyDescent="0.25">
      <c r="A83" s="128" t="s">
        <v>199</v>
      </c>
      <c r="B83" s="168" t="s">
        <v>28</v>
      </c>
      <c r="C83" s="39" t="s">
        <v>200</v>
      </c>
      <c r="D83" s="42"/>
      <c r="E83" s="41" t="s">
        <v>30</v>
      </c>
      <c r="F83" s="96">
        <v>1</v>
      </c>
      <c r="G83" s="112"/>
      <c r="H83" s="113">
        <f t="shared" ref="H83:H84" si="9">ROUND(G83*F83,2)</f>
        <v>0</v>
      </c>
    </row>
    <row r="84" spans="1:8" s="45" customFormat="1" ht="30.6" customHeight="1" x14ac:dyDescent="0.25">
      <c r="A84" s="128" t="s">
        <v>201</v>
      </c>
      <c r="B84" s="168" t="s">
        <v>31</v>
      </c>
      <c r="C84" s="39" t="s">
        <v>202</v>
      </c>
      <c r="D84" s="42"/>
      <c r="E84" s="41" t="s">
        <v>30</v>
      </c>
      <c r="F84" s="96">
        <v>1</v>
      </c>
      <c r="G84" s="112"/>
      <c r="H84" s="113">
        <f t="shared" si="9"/>
        <v>0</v>
      </c>
    </row>
    <row r="85" spans="1:8" ht="30.6" customHeight="1" x14ac:dyDescent="0.25">
      <c r="A85" s="117"/>
      <c r="B85" s="174"/>
      <c r="C85" s="18" t="s">
        <v>20</v>
      </c>
      <c r="D85" s="7"/>
      <c r="E85" s="6"/>
      <c r="F85" s="88"/>
      <c r="G85" s="12"/>
      <c r="H85" s="12"/>
    </row>
    <row r="86" spans="1:8" s="62" customFormat="1" ht="30.6" customHeight="1" x14ac:dyDescent="0.25">
      <c r="A86" s="124" t="s">
        <v>47</v>
      </c>
      <c r="B86" s="70">
        <f>1+MAX($B$53:B85)</f>
        <v>12</v>
      </c>
      <c r="C86" s="59" t="s">
        <v>138</v>
      </c>
      <c r="D86" s="60" t="s">
        <v>139</v>
      </c>
      <c r="E86" s="61" t="s">
        <v>30</v>
      </c>
      <c r="F86" s="93">
        <v>2</v>
      </c>
      <c r="G86" s="105"/>
      <c r="H86" s="106">
        <f>ROUND(G86*F86,2)</f>
        <v>0</v>
      </c>
    </row>
    <row r="87" spans="1:8" s="62" customFormat="1" ht="30.6" customHeight="1" x14ac:dyDescent="0.25">
      <c r="A87" s="124" t="s">
        <v>48</v>
      </c>
      <c r="B87" s="70">
        <f>1+MAX($B$53:B86)</f>
        <v>13</v>
      </c>
      <c r="C87" s="59" t="s">
        <v>140</v>
      </c>
      <c r="D87" s="60" t="s">
        <v>139</v>
      </c>
      <c r="E87" s="61"/>
      <c r="F87" s="89"/>
      <c r="G87" s="65"/>
      <c r="H87" s="65"/>
    </row>
    <row r="88" spans="1:8" s="62" customFormat="1" ht="30.6" customHeight="1" x14ac:dyDescent="0.25">
      <c r="A88" s="124" t="s">
        <v>49</v>
      </c>
      <c r="B88" s="78" t="s">
        <v>28</v>
      </c>
      <c r="C88" s="63" t="s">
        <v>84</v>
      </c>
      <c r="D88" s="64"/>
      <c r="E88" s="61" t="s">
        <v>30</v>
      </c>
      <c r="F88" s="93">
        <v>1</v>
      </c>
      <c r="G88" s="105"/>
      <c r="H88" s="106">
        <f>ROUND(G88*F88,2)</f>
        <v>0</v>
      </c>
    </row>
    <row r="89" spans="1:8" ht="30.6" customHeight="1" x14ac:dyDescent="0.25">
      <c r="A89" s="117"/>
      <c r="B89" s="73"/>
      <c r="C89" s="18" t="s">
        <v>21</v>
      </c>
      <c r="D89" s="7"/>
      <c r="E89" s="5"/>
      <c r="F89" s="87"/>
      <c r="G89" s="12"/>
      <c r="H89" s="12"/>
    </row>
    <row r="90" spans="1:8" s="38" customFormat="1" ht="30.6" customHeight="1" x14ac:dyDescent="0.25">
      <c r="A90" s="120" t="s">
        <v>181</v>
      </c>
      <c r="B90" s="70">
        <f>1+MAX($B$53:B89)</f>
        <v>14</v>
      </c>
      <c r="C90" s="35" t="s">
        <v>182</v>
      </c>
      <c r="D90" s="83" t="s">
        <v>112</v>
      </c>
      <c r="E90" s="36" t="s">
        <v>27</v>
      </c>
      <c r="F90" s="91">
        <v>40</v>
      </c>
      <c r="G90" s="101"/>
      <c r="H90" s="100">
        <f>ROUND(G90*F90,2)</f>
        <v>0</v>
      </c>
    </row>
    <row r="91" spans="1:8" s="25" customFormat="1" ht="30.6" customHeight="1" thickBot="1" x14ac:dyDescent="0.3">
      <c r="A91" s="125"/>
      <c r="B91" s="22" t="str">
        <f>B53</f>
        <v>B</v>
      </c>
      <c r="C91" s="222" t="str">
        <f>C53</f>
        <v>N/B LAGIMODIERE - REGENT AVENUE WEST TO ALMEY AVENUE, MILL AND FILL</v>
      </c>
      <c r="D91" s="223"/>
      <c r="E91" s="223"/>
      <c r="F91" s="223"/>
      <c r="G91" s="26" t="s">
        <v>16</v>
      </c>
      <c r="H91" s="26">
        <f>SUM(H53:H90)</f>
        <v>0</v>
      </c>
    </row>
    <row r="92" spans="1:8" s="47" customFormat="1" ht="30.6" customHeight="1" thickTop="1" x14ac:dyDescent="0.25">
      <c r="A92" s="130"/>
      <c r="B92" s="145" t="s">
        <v>14</v>
      </c>
      <c r="C92" s="218" t="s">
        <v>211</v>
      </c>
      <c r="D92" s="219"/>
      <c r="E92" s="219"/>
      <c r="F92" s="219"/>
      <c r="G92" s="114"/>
      <c r="H92" s="114"/>
    </row>
    <row r="93" spans="1:8" s="46" customFormat="1" ht="30.6" customHeight="1" x14ac:dyDescent="0.25">
      <c r="A93" s="131" t="s">
        <v>149</v>
      </c>
      <c r="B93" s="166">
        <f>1+MAX($B$92:B92)</f>
        <v>1</v>
      </c>
      <c r="C93" s="40" t="s">
        <v>191</v>
      </c>
      <c r="D93" s="83" t="s">
        <v>188</v>
      </c>
      <c r="E93" s="41" t="s">
        <v>148</v>
      </c>
      <c r="F93" s="96">
        <v>1</v>
      </c>
      <c r="G93" s="112"/>
      <c r="H93" s="113">
        <f t="shared" ref="H93" si="10">ROUND(G93*F93,2)</f>
        <v>0</v>
      </c>
    </row>
    <row r="94" spans="1:8" s="47" customFormat="1" ht="30.6" customHeight="1" thickBot="1" x14ac:dyDescent="0.3">
      <c r="A94" s="130"/>
      <c r="B94" s="146" t="str">
        <f>B92</f>
        <v>C</v>
      </c>
      <c r="C94" s="228" t="str">
        <f>C92</f>
        <v>PART 1 - MOBILIZATION /DEMOBILIZATION</v>
      </c>
      <c r="D94" s="229"/>
      <c r="E94" s="229"/>
      <c r="F94" s="230"/>
      <c r="G94" s="48" t="s">
        <v>16</v>
      </c>
      <c r="H94" s="48">
        <f>H93</f>
        <v>0</v>
      </c>
    </row>
    <row r="95" spans="1:8" ht="45" customHeight="1" thickTop="1" x14ac:dyDescent="0.25">
      <c r="A95" s="117"/>
      <c r="B95" s="226" t="s">
        <v>190</v>
      </c>
      <c r="C95" s="227"/>
      <c r="D95" s="227"/>
      <c r="E95" s="227"/>
      <c r="F95" s="227"/>
      <c r="G95" s="107"/>
      <c r="H95" s="107"/>
    </row>
    <row r="96" spans="1:8" s="25" customFormat="1" ht="30.6" customHeight="1" x14ac:dyDescent="0.25">
      <c r="A96" s="119"/>
      <c r="B96" s="23" t="s">
        <v>15</v>
      </c>
      <c r="C96" s="220" t="s">
        <v>150</v>
      </c>
      <c r="D96" s="234"/>
      <c r="E96" s="234"/>
      <c r="F96" s="221"/>
      <c r="G96" s="24"/>
      <c r="H96" s="24" t="s">
        <v>2</v>
      </c>
    </row>
    <row r="97" spans="1:8" ht="30.6" customHeight="1" x14ac:dyDescent="0.25">
      <c r="A97" s="117"/>
      <c r="B97" s="187"/>
      <c r="C97" s="18" t="s">
        <v>147</v>
      </c>
      <c r="D97" s="7"/>
      <c r="E97" s="5"/>
      <c r="F97" s="87"/>
      <c r="G97" s="12"/>
      <c r="H97" s="12"/>
    </row>
    <row r="98" spans="1:8" s="51" customFormat="1" ht="30.6" customHeight="1" x14ac:dyDescent="0.25">
      <c r="A98" s="121" t="s">
        <v>108</v>
      </c>
      <c r="B98" s="188">
        <f>1+MAX($B$96:B97)</f>
        <v>1</v>
      </c>
      <c r="C98" s="35" t="s">
        <v>109</v>
      </c>
      <c r="D98" s="50" t="s">
        <v>91</v>
      </c>
      <c r="E98" s="36"/>
      <c r="F98" s="91"/>
      <c r="G98" s="108"/>
      <c r="H98" s="100"/>
    </row>
    <row r="99" spans="1:8" s="51" customFormat="1" ht="30.6" customHeight="1" x14ac:dyDescent="0.25">
      <c r="A99" s="121" t="s">
        <v>154</v>
      </c>
      <c r="B99" s="189" t="s">
        <v>28</v>
      </c>
      <c r="C99" s="35" t="s">
        <v>153</v>
      </c>
      <c r="D99" s="50" t="s">
        <v>2</v>
      </c>
      <c r="E99" s="36" t="s">
        <v>27</v>
      </c>
      <c r="F99" s="91">
        <v>70</v>
      </c>
      <c r="G99" s="109"/>
      <c r="H99" s="100">
        <f>ROUND(G99*F99,2)</f>
        <v>0</v>
      </c>
    </row>
    <row r="100" spans="1:8" s="51" customFormat="1" ht="30.6" customHeight="1" x14ac:dyDescent="0.25">
      <c r="A100" s="121" t="s">
        <v>110</v>
      </c>
      <c r="B100" s="188">
        <f>1+MAX($B$96:B99)</f>
        <v>2</v>
      </c>
      <c r="C100" s="35" t="s">
        <v>111</v>
      </c>
      <c r="D100" s="50" t="s">
        <v>91</v>
      </c>
      <c r="E100" s="36"/>
      <c r="F100" s="91"/>
      <c r="G100" s="99"/>
      <c r="H100" s="100"/>
    </row>
    <row r="101" spans="1:8" s="51" customFormat="1" ht="30.6" customHeight="1" x14ac:dyDescent="0.25">
      <c r="A101" s="121" t="s">
        <v>155</v>
      </c>
      <c r="B101" s="189" t="s">
        <v>28</v>
      </c>
      <c r="C101" s="35" t="s">
        <v>156</v>
      </c>
      <c r="D101" s="50" t="s">
        <v>2</v>
      </c>
      <c r="E101" s="36" t="s">
        <v>27</v>
      </c>
      <c r="F101" s="91">
        <v>100</v>
      </c>
      <c r="G101" s="101"/>
      <c r="H101" s="100">
        <f>ROUND(G101*F101,2)</f>
        <v>0</v>
      </c>
    </row>
    <row r="102" spans="1:8" s="51" customFormat="1" ht="30.6" customHeight="1" x14ac:dyDescent="0.25">
      <c r="A102" s="121" t="s">
        <v>157</v>
      </c>
      <c r="B102" s="189" t="s">
        <v>31</v>
      </c>
      <c r="C102" s="35" t="s">
        <v>158</v>
      </c>
      <c r="D102" s="50" t="s">
        <v>2</v>
      </c>
      <c r="E102" s="36" t="s">
        <v>27</v>
      </c>
      <c r="F102" s="91">
        <v>140</v>
      </c>
      <c r="G102" s="101"/>
      <c r="H102" s="100">
        <f>ROUND(G102*F102,2)</f>
        <v>0</v>
      </c>
    </row>
    <row r="103" spans="1:8" s="51" customFormat="1" ht="30.6" customHeight="1" x14ac:dyDescent="0.25">
      <c r="A103" s="121" t="s">
        <v>159</v>
      </c>
      <c r="B103" s="189" t="s">
        <v>43</v>
      </c>
      <c r="C103" s="35" t="s">
        <v>160</v>
      </c>
      <c r="D103" s="50" t="s">
        <v>2</v>
      </c>
      <c r="E103" s="36" t="s">
        <v>27</v>
      </c>
      <c r="F103" s="91">
        <v>15</v>
      </c>
      <c r="G103" s="101"/>
      <c r="H103" s="100">
        <f>ROUND(G103*F103,2)</f>
        <v>0</v>
      </c>
    </row>
    <row r="104" spans="1:8" s="51" customFormat="1" ht="30.6" customHeight="1" x14ac:dyDescent="0.25">
      <c r="A104" s="121" t="s">
        <v>32</v>
      </c>
      <c r="B104" s="188">
        <f>1+MAX($B$96:B103)</f>
        <v>3</v>
      </c>
      <c r="C104" s="35" t="s">
        <v>33</v>
      </c>
      <c r="D104" s="50" t="s">
        <v>91</v>
      </c>
      <c r="E104" s="36"/>
      <c r="F104" s="91"/>
      <c r="G104" s="99"/>
      <c r="H104" s="100"/>
    </row>
    <row r="105" spans="1:8" s="51" customFormat="1" ht="30.6" customHeight="1" x14ac:dyDescent="0.25">
      <c r="A105" s="121" t="s">
        <v>92</v>
      </c>
      <c r="B105" s="189" t="s">
        <v>28</v>
      </c>
      <c r="C105" s="35" t="s">
        <v>93</v>
      </c>
      <c r="D105" s="50" t="s">
        <v>2</v>
      </c>
      <c r="E105" s="36" t="s">
        <v>30</v>
      </c>
      <c r="F105" s="91">
        <v>550</v>
      </c>
      <c r="G105" s="101"/>
      <c r="H105" s="100">
        <f>ROUND(G105*F105,2)</f>
        <v>0</v>
      </c>
    </row>
    <row r="106" spans="1:8" s="51" customFormat="1" ht="30.6" customHeight="1" x14ac:dyDescent="0.25">
      <c r="A106" s="121" t="s">
        <v>36</v>
      </c>
      <c r="B106" s="188">
        <f>1+MAX($B$96:B105)</f>
        <v>4</v>
      </c>
      <c r="C106" s="35" t="s">
        <v>37</v>
      </c>
      <c r="D106" s="50" t="s">
        <v>91</v>
      </c>
      <c r="E106" s="36"/>
      <c r="F106" s="91"/>
      <c r="G106" s="99"/>
      <c r="H106" s="100"/>
    </row>
    <row r="107" spans="1:8" s="38" customFormat="1" ht="30.6" customHeight="1" x14ac:dyDescent="0.25">
      <c r="A107" s="126" t="s">
        <v>94</v>
      </c>
      <c r="B107" s="190" t="s">
        <v>28</v>
      </c>
      <c r="C107" s="72" t="s">
        <v>95</v>
      </c>
      <c r="D107" s="71" t="s">
        <v>2</v>
      </c>
      <c r="E107" s="71" t="s">
        <v>30</v>
      </c>
      <c r="F107" s="91">
        <v>1300</v>
      </c>
      <c r="G107" s="101"/>
      <c r="H107" s="100">
        <f>ROUND(G107*F107,2)</f>
        <v>0</v>
      </c>
    </row>
    <row r="108" spans="1:8" s="51" customFormat="1" ht="30.6" customHeight="1" x14ac:dyDescent="0.25">
      <c r="A108" s="121" t="s">
        <v>38</v>
      </c>
      <c r="B108" s="189" t="s">
        <v>31</v>
      </c>
      <c r="C108" s="35" t="s">
        <v>39</v>
      </c>
      <c r="D108" s="50" t="s">
        <v>2</v>
      </c>
      <c r="E108" s="36" t="s">
        <v>30</v>
      </c>
      <c r="F108" s="91">
        <v>400</v>
      </c>
      <c r="G108" s="101"/>
      <c r="H108" s="100">
        <f>ROUND(G108*F108,2)</f>
        <v>0</v>
      </c>
    </row>
    <row r="109" spans="1:8" s="51" customFormat="1" ht="30.6" customHeight="1" x14ac:dyDescent="0.25">
      <c r="A109" s="121" t="s">
        <v>40</v>
      </c>
      <c r="B109" s="189" t="s">
        <v>43</v>
      </c>
      <c r="C109" s="35" t="s">
        <v>41</v>
      </c>
      <c r="D109" s="50" t="s">
        <v>2</v>
      </c>
      <c r="E109" s="36" t="s">
        <v>30</v>
      </c>
      <c r="F109" s="91">
        <v>400</v>
      </c>
      <c r="G109" s="101"/>
      <c r="H109" s="100">
        <f>ROUND(G109*F109,2)</f>
        <v>0</v>
      </c>
    </row>
    <row r="110" spans="1:8" s="57" customFormat="1" ht="30.6" customHeight="1" x14ac:dyDescent="0.25">
      <c r="A110" s="121" t="s">
        <v>113</v>
      </c>
      <c r="B110" s="188">
        <f>1+MAX($B$96:B109)</f>
        <v>5</v>
      </c>
      <c r="C110" s="35" t="s">
        <v>114</v>
      </c>
      <c r="D110" s="50" t="s">
        <v>67</v>
      </c>
      <c r="E110" s="36"/>
      <c r="F110" s="91"/>
      <c r="G110" s="99"/>
      <c r="H110" s="100"/>
    </row>
    <row r="111" spans="1:8" s="67" customFormat="1" ht="30.6" customHeight="1" x14ac:dyDescent="0.25">
      <c r="A111" s="122" t="s">
        <v>115</v>
      </c>
      <c r="B111" s="191" t="s">
        <v>28</v>
      </c>
      <c r="C111" s="39" t="s">
        <v>68</v>
      </c>
      <c r="D111" s="44" t="s">
        <v>116</v>
      </c>
      <c r="E111" s="66"/>
      <c r="F111" s="92"/>
      <c r="G111" s="110"/>
      <c r="H111" s="104"/>
    </row>
    <row r="112" spans="1:8" s="67" customFormat="1" ht="30.6" customHeight="1" x14ac:dyDescent="0.25">
      <c r="A112" s="122" t="s">
        <v>117</v>
      </c>
      <c r="B112" s="192" t="s">
        <v>69</v>
      </c>
      <c r="C112" s="39" t="s">
        <v>118</v>
      </c>
      <c r="D112" s="44"/>
      <c r="E112" s="66" t="s">
        <v>27</v>
      </c>
      <c r="F112" s="92">
        <v>700</v>
      </c>
      <c r="G112" s="103"/>
      <c r="H112" s="104">
        <f>ROUND(G112*F112,2)</f>
        <v>0</v>
      </c>
    </row>
    <row r="113" spans="1:8" s="67" customFormat="1" ht="30.6" customHeight="1" x14ac:dyDescent="0.25">
      <c r="A113" s="122" t="s">
        <v>119</v>
      </c>
      <c r="B113" s="192" t="s">
        <v>70</v>
      </c>
      <c r="C113" s="39" t="s">
        <v>120</v>
      </c>
      <c r="D113" s="44"/>
      <c r="E113" s="66" t="s">
        <v>27</v>
      </c>
      <c r="F113" s="92">
        <v>550</v>
      </c>
      <c r="G113" s="103"/>
      <c r="H113" s="104">
        <f>ROUND(G113*F113,2)</f>
        <v>0</v>
      </c>
    </row>
    <row r="114" spans="1:8" s="68" customFormat="1" ht="30.6" customHeight="1" x14ac:dyDescent="0.25">
      <c r="A114" s="122" t="s">
        <v>141</v>
      </c>
      <c r="B114" s="192" t="s">
        <v>71</v>
      </c>
      <c r="C114" s="39" t="s">
        <v>142</v>
      </c>
      <c r="D114" s="44" t="s">
        <v>2</v>
      </c>
      <c r="E114" s="66" t="s">
        <v>27</v>
      </c>
      <c r="F114" s="92">
        <f>550+550</f>
        <v>1100</v>
      </c>
      <c r="G114" s="103"/>
      <c r="H114" s="104">
        <f>ROUND(G114*F114,2)</f>
        <v>0</v>
      </c>
    </row>
    <row r="115" spans="1:8" s="52" customFormat="1" ht="30.6" customHeight="1" x14ac:dyDescent="0.25">
      <c r="A115" s="121" t="s">
        <v>162</v>
      </c>
      <c r="B115" s="193" t="s">
        <v>31</v>
      </c>
      <c r="C115" s="151" t="s">
        <v>96</v>
      </c>
      <c r="D115" s="164" t="s">
        <v>103</v>
      </c>
      <c r="E115" s="152" t="s">
        <v>27</v>
      </c>
      <c r="F115" s="153">
        <v>15</v>
      </c>
      <c r="G115" s="154"/>
      <c r="H115" s="155">
        <f>ROUND(G115*F115,2)</f>
        <v>0</v>
      </c>
    </row>
    <row r="116" spans="1:8" s="51" customFormat="1" ht="30.6" customHeight="1" x14ac:dyDescent="0.25">
      <c r="A116" s="121" t="s">
        <v>72</v>
      </c>
      <c r="B116" s="194">
        <f>1+MAX($B$96:B115)</f>
        <v>6</v>
      </c>
      <c r="C116" s="158" t="s">
        <v>44</v>
      </c>
      <c r="D116" s="159" t="s">
        <v>121</v>
      </c>
      <c r="E116" s="160"/>
      <c r="F116" s="161"/>
      <c r="G116" s="162"/>
      <c r="H116" s="163"/>
    </row>
    <row r="117" spans="1:8" s="67" customFormat="1" ht="30.6" customHeight="1" x14ac:dyDescent="0.25">
      <c r="A117" s="122" t="s">
        <v>178</v>
      </c>
      <c r="B117" s="191" t="s">
        <v>28</v>
      </c>
      <c r="C117" s="39" t="s">
        <v>175</v>
      </c>
      <c r="D117" s="44" t="s">
        <v>143</v>
      </c>
      <c r="E117" s="66"/>
      <c r="F117" s="92"/>
      <c r="G117" s="104"/>
      <c r="H117" s="104"/>
    </row>
    <row r="118" spans="1:8" s="67" customFormat="1" ht="30.6" customHeight="1" x14ac:dyDescent="0.25">
      <c r="A118" s="122" t="s">
        <v>179</v>
      </c>
      <c r="B118" s="192" t="s">
        <v>69</v>
      </c>
      <c r="C118" s="39" t="s">
        <v>146</v>
      </c>
      <c r="D118" s="44"/>
      <c r="E118" s="66" t="s">
        <v>42</v>
      </c>
      <c r="F118" s="92">
        <v>150</v>
      </c>
      <c r="G118" s="103"/>
      <c r="H118" s="104">
        <f t="shared" ref="H118:H123" si="11">ROUND(G118*F118,2)</f>
        <v>0</v>
      </c>
    </row>
    <row r="119" spans="1:8" s="67" customFormat="1" ht="30.6" customHeight="1" x14ac:dyDescent="0.25">
      <c r="A119" s="122" t="s">
        <v>180</v>
      </c>
      <c r="B119" s="192" t="s">
        <v>70</v>
      </c>
      <c r="C119" s="39" t="s">
        <v>161</v>
      </c>
      <c r="D119" s="44"/>
      <c r="E119" s="66" t="s">
        <v>42</v>
      </c>
      <c r="F119" s="92">
        <v>75</v>
      </c>
      <c r="G119" s="103"/>
      <c r="H119" s="104">
        <f t="shared" si="11"/>
        <v>0</v>
      </c>
    </row>
    <row r="120" spans="1:8" s="69" customFormat="1" ht="30.6" customHeight="1" x14ac:dyDescent="0.25">
      <c r="A120" s="122" t="s">
        <v>209</v>
      </c>
      <c r="B120" s="191" t="s">
        <v>31</v>
      </c>
      <c r="C120" s="39" t="s">
        <v>122</v>
      </c>
      <c r="D120" s="44" t="s">
        <v>73</v>
      </c>
      <c r="E120" s="66" t="s">
        <v>42</v>
      </c>
      <c r="F120" s="92">
        <v>20</v>
      </c>
      <c r="G120" s="103"/>
      <c r="H120" s="104">
        <f t="shared" si="11"/>
        <v>0</v>
      </c>
    </row>
    <row r="121" spans="1:8" s="38" customFormat="1" ht="30.6" customHeight="1" x14ac:dyDescent="0.25">
      <c r="A121" s="120" t="s">
        <v>183</v>
      </c>
      <c r="B121" s="189" t="s">
        <v>43</v>
      </c>
      <c r="C121" s="35" t="s">
        <v>184</v>
      </c>
      <c r="D121" s="37" t="s">
        <v>74</v>
      </c>
      <c r="E121" s="36" t="s">
        <v>42</v>
      </c>
      <c r="F121" s="91">
        <v>675</v>
      </c>
      <c r="G121" s="101"/>
      <c r="H121" s="100">
        <f t="shared" si="11"/>
        <v>0</v>
      </c>
    </row>
    <row r="122" spans="1:8" s="38" customFormat="1" ht="30.6" customHeight="1" x14ac:dyDescent="0.25">
      <c r="A122" s="120" t="s">
        <v>176</v>
      </c>
      <c r="B122" s="189" t="s">
        <v>51</v>
      </c>
      <c r="C122" s="35" t="s">
        <v>185</v>
      </c>
      <c r="D122" s="37" t="s">
        <v>177</v>
      </c>
      <c r="E122" s="36" t="s">
        <v>42</v>
      </c>
      <c r="F122" s="91">
        <v>20</v>
      </c>
      <c r="G122" s="101"/>
      <c r="H122" s="100">
        <f t="shared" si="11"/>
        <v>0</v>
      </c>
    </row>
    <row r="123" spans="1:8" s="38" customFormat="1" ht="30.6" customHeight="1" x14ac:dyDescent="0.25">
      <c r="A123" s="120" t="s">
        <v>171</v>
      </c>
      <c r="B123" s="189" t="s">
        <v>54</v>
      </c>
      <c r="C123" s="35" t="s">
        <v>172</v>
      </c>
      <c r="D123" s="37" t="s">
        <v>173</v>
      </c>
      <c r="E123" s="36" t="s">
        <v>42</v>
      </c>
      <c r="F123" s="91">
        <v>70</v>
      </c>
      <c r="G123" s="101"/>
      <c r="H123" s="100">
        <f t="shared" si="11"/>
        <v>0</v>
      </c>
    </row>
    <row r="124" spans="1:8" s="38" customFormat="1" ht="30.6" customHeight="1" x14ac:dyDescent="0.25">
      <c r="A124" s="120" t="s">
        <v>123</v>
      </c>
      <c r="B124" s="188">
        <f>1+MAX($B$96:B123)</f>
        <v>7</v>
      </c>
      <c r="C124" s="35" t="s">
        <v>124</v>
      </c>
      <c r="D124" s="37" t="s">
        <v>125</v>
      </c>
      <c r="E124" s="66" t="s">
        <v>27</v>
      </c>
      <c r="F124" s="91">
        <v>75</v>
      </c>
      <c r="G124" s="101"/>
      <c r="H124" s="100">
        <f t="shared" ref="H124" si="12">ROUND(G124*F124,2)</f>
        <v>0</v>
      </c>
    </row>
    <row r="125" spans="1:8" s="38" customFormat="1" ht="30.6" customHeight="1" x14ac:dyDescent="0.25">
      <c r="A125" s="120" t="s">
        <v>97</v>
      </c>
      <c r="B125" s="188">
        <f>1+MAX($B$96:B124)</f>
        <v>8</v>
      </c>
      <c r="C125" s="35" t="s">
        <v>98</v>
      </c>
      <c r="D125" s="37" t="s">
        <v>174</v>
      </c>
      <c r="E125" s="58"/>
      <c r="F125" s="91"/>
      <c r="G125" s="99"/>
      <c r="H125" s="100"/>
    </row>
    <row r="126" spans="1:8" s="38" customFormat="1" ht="30.6" customHeight="1" x14ac:dyDescent="0.25">
      <c r="A126" s="120" t="s">
        <v>126</v>
      </c>
      <c r="B126" s="189" t="s">
        <v>28</v>
      </c>
      <c r="C126" s="35" t="s">
        <v>127</v>
      </c>
      <c r="D126" s="37"/>
      <c r="E126" s="36"/>
      <c r="F126" s="91"/>
      <c r="G126" s="99"/>
      <c r="H126" s="100"/>
    </row>
    <row r="127" spans="1:8" s="38" customFormat="1" ht="30.6" customHeight="1" x14ac:dyDescent="0.25">
      <c r="A127" s="120" t="s">
        <v>99</v>
      </c>
      <c r="B127" s="195" t="s">
        <v>69</v>
      </c>
      <c r="C127" s="35" t="s">
        <v>80</v>
      </c>
      <c r="D127" s="37"/>
      <c r="E127" s="36" t="s">
        <v>29</v>
      </c>
      <c r="F127" s="91">
        <v>12000</v>
      </c>
      <c r="G127" s="101"/>
      <c r="H127" s="100">
        <f>ROUND(G127*F127,2)</f>
        <v>0</v>
      </c>
    </row>
    <row r="128" spans="1:8" s="38" customFormat="1" ht="30.6" customHeight="1" x14ac:dyDescent="0.25">
      <c r="A128" s="120" t="s">
        <v>100</v>
      </c>
      <c r="B128" s="189" t="s">
        <v>31</v>
      </c>
      <c r="C128" s="35" t="s">
        <v>55</v>
      </c>
      <c r="D128" s="37"/>
      <c r="E128" s="36"/>
      <c r="F128" s="91"/>
      <c r="G128" s="99"/>
      <c r="H128" s="100"/>
    </row>
    <row r="129" spans="1:8" s="38" customFormat="1" ht="30.6" customHeight="1" x14ac:dyDescent="0.25">
      <c r="A129" s="120" t="s">
        <v>101</v>
      </c>
      <c r="B129" s="195" t="s">
        <v>69</v>
      </c>
      <c r="C129" s="35" t="s">
        <v>80</v>
      </c>
      <c r="D129" s="37"/>
      <c r="E129" s="36" t="s">
        <v>29</v>
      </c>
      <c r="F129" s="91">
        <v>900</v>
      </c>
      <c r="G129" s="101"/>
      <c r="H129" s="100">
        <f>ROUND(G129*F129,2)</f>
        <v>0</v>
      </c>
    </row>
    <row r="130" spans="1:8" s="38" customFormat="1" ht="30.6" customHeight="1" x14ac:dyDescent="0.25">
      <c r="A130" s="120" t="s">
        <v>78</v>
      </c>
      <c r="B130" s="188">
        <f>1+MAX($B$96:B129)</f>
        <v>9</v>
      </c>
      <c r="C130" s="35" t="s">
        <v>79</v>
      </c>
      <c r="D130" s="37" t="s">
        <v>102</v>
      </c>
      <c r="E130" s="36" t="s">
        <v>30</v>
      </c>
      <c r="F130" s="94">
        <v>32</v>
      </c>
      <c r="G130" s="101"/>
      <c r="H130" s="100">
        <f>ROUND(G130*F130,2)</f>
        <v>0</v>
      </c>
    </row>
    <row r="131" spans="1:8" ht="30.6" customHeight="1" x14ac:dyDescent="0.25">
      <c r="A131" s="117"/>
      <c r="B131" s="196"/>
      <c r="C131" s="18" t="s">
        <v>18</v>
      </c>
      <c r="D131" s="7"/>
      <c r="E131" s="6"/>
      <c r="F131" s="88"/>
      <c r="G131" s="12"/>
      <c r="H131" s="12"/>
    </row>
    <row r="132" spans="1:8" s="49" customFormat="1" ht="30.6" customHeight="1" x14ac:dyDescent="0.25">
      <c r="A132" s="123" t="s">
        <v>45</v>
      </c>
      <c r="B132" s="188">
        <f>1+MAX($B$96:B131)</f>
        <v>10</v>
      </c>
      <c r="C132" s="35" t="s">
        <v>46</v>
      </c>
      <c r="D132" s="37" t="s">
        <v>81</v>
      </c>
      <c r="E132" s="36" t="s">
        <v>42</v>
      </c>
      <c r="F132" s="91">
        <v>10000</v>
      </c>
      <c r="G132" s="101"/>
      <c r="H132" s="100">
        <f>ROUND(G132*F132,2)</f>
        <v>0</v>
      </c>
    </row>
    <row r="133" spans="1:8" ht="30.6" customHeight="1" x14ac:dyDescent="0.25">
      <c r="A133" s="117"/>
      <c r="B133" s="196"/>
      <c r="C133" s="18" t="s">
        <v>19</v>
      </c>
      <c r="D133" s="7"/>
      <c r="E133" s="6"/>
      <c r="F133" s="88"/>
      <c r="G133" s="12"/>
      <c r="H133" s="12"/>
    </row>
    <row r="134" spans="1:8" s="67" customFormat="1" ht="30.6" customHeight="1" x14ac:dyDescent="0.25">
      <c r="A134" s="127" t="s">
        <v>206</v>
      </c>
      <c r="B134" s="188">
        <f>1+MAX($B$96:B133)</f>
        <v>11</v>
      </c>
      <c r="C134" s="43" t="s">
        <v>207</v>
      </c>
      <c r="D134" s="44" t="s">
        <v>82</v>
      </c>
      <c r="E134" s="66"/>
      <c r="F134" s="95"/>
      <c r="G134" s="110"/>
      <c r="H134" s="111"/>
    </row>
    <row r="135" spans="1:8" s="45" customFormat="1" ht="30.6" customHeight="1" x14ac:dyDescent="0.25">
      <c r="A135" s="128" t="s">
        <v>204</v>
      </c>
      <c r="B135" s="197" t="s">
        <v>28</v>
      </c>
      <c r="C135" s="39" t="s">
        <v>205</v>
      </c>
      <c r="D135" s="42"/>
      <c r="E135" s="41" t="s">
        <v>30</v>
      </c>
      <c r="F135" s="96">
        <v>2</v>
      </c>
      <c r="G135" s="112"/>
      <c r="H135" s="113">
        <f t="shared" ref="H135" si="13">ROUND(G135*F135,2)</f>
        <v>0</v>
      </c>
    </row>
    <row r="136" spans="1:8" s="67" customFormat="1" ht="30.6" customHeight="1" x14ac:dyDescent="0.25">
      <c r="A136" s="127" t="s">
        <v>194</v>
      </c>
      <c r="B136" s="188">
        <f>1+MAX($B$96:B135)</f>
        <v>12</v>
      </c>
      <c r="C136" s="43" t="s">
        <v>195</v>
      </c>
      <c r="D136" s="44" t="s">
        <v>82</v>
      </c>
      <c r="E136" s="66"/>
      <c r="F136" s="95"/>
      <c r="G136" s="110"/>
      <c r="H136" s="111"/>
    </row>
    <row r="137" spans="1:8" s="45" customFormat="1" ht="30.6" customHeight="1" x14ac:dyDescent="0.25">
      <c r="A137" s="128" t="s">
        <v>196</v>
      </c>
      <c r="B137" s="197" t="s">
        <v>28</v>
      </c>
      <c r="C137" s="39" t="s">
        <v>88</v>
      </c>
      <c r="D137" s="42"/>
      <c r="E137" s="41" t="s">
        <v>30</v>
      </c>
      <c r="F137" s="96">
        <v>3</v>
      </c>
      <c r="G137" s="112"/>
      <c r="H137" s="113">
        <f t="shared" ref="H137:H138" si="14">ROUND(G137*F137,2)</f>
        <v>0</v>
      </c>
    </row>
    <row r="138" spans="1:8" s="45" customFormat="1" ht="30.6" customHeight="1" x14ac:dyDescent="0.25">
      <c r="A138" s="128"/>
      <c r="B138" s="198">
        <f>1+MAX($B$96:B137)</f>
        <v>13</v>
      </c>
      <c r="C138" s="181" t="s">
        <v>198</v>
      </c>
      <c r="D138" s="182" t="s">
        <v>82</v>
      </c>
      <c r="E138" s="156" t="s">
        <v>57</v>
      </c>
      <c r="F138" s="183">
        <v>9</v>
      </c>
      <c r="G138" s="184"/>
      <c r="H138" s="185">
        <f t="shared" si="14"/>
        <v>0</v>
      </c>
    </row>
    <row r="139" spans="1:8" s="67" customFormat="1" ht="30.6" customHeight="1" x14ac:dyDescent="0.25">
      <c r="A139" s="127" t="s">
        <v>60</v>
      </c>
      <c r="B139" s="194">
        <f>1+MAX($B$96:B138)</f>
        <v>14</v>
      </c>
      <c r="C139" s="175" t="s">
        <v>132</v>
      </c>
      <c r="D139" s="176" t="s">
        <v>139</v>
      </c>
      <c r="E139" s="177"/>
      <c r="F139" s="178"/>
      <c r="G139" s="179"/>
      <c r="H139" s="180"/>
    </row>
    <row r="140" spans="1:8" s="67" customFormat="1" ht="30.6" customHeight="1" x14ac:dyDescent="0.25">
      <c r="A140" s="127" t="s">
        <v>61</v>
      </c>
      <c r="B140" s="191" t="s">
        <v>28</v>
      </c>
      <c r="C140" s="39" t="s">
        <v>144</v>
      </c>
      <c r="D140" s="44"/>
      <c r="E140" s="66" t="s">
        <v>30</v>
      </c>
      <c r="F140" s="95">
        <v>10</v>
      </c>
      <c r="G140" s="103"/>
      <c r="H140" s="104">
        <f>ROUND(G140*F140,2)</f>
        <v>0</v>
      </c>
    </row>
    <row r="141" spans="1:8" s="67" customFormat="1" ht="30.6" customHeight="1" x14ac:dyDescent="0.25">
      <c r="A141" s="127" t="s">
        <v>62</v>
      </c>
      <c r="B141" s="191" t="s">
        <v>31</v>
      </c>
      <c r="C141" s="39" t="s">
        <v>145</v>
      </c>
      <c r="D141" s="44"/>
      <c r="E141" s="66" t="s">
        <v>30</v>
      </c>
      <c r="F141" s="95">
        <v>5</v>
      </c>
      <c r="G141" s="103"/>
      <c r="H141" s="104">
        <f>ROUND(G141*F141,2)</f>
        <v>0</v>
      </c>
    </row>
    <row r="142" spans="1:8" s="67" customFormat="1" ht="30.6" customHeight="1" x14ac:dyDescent="0.25">
      <c r="A142" s="186" t="s">
        <v>104</v>
      </c>
      <c r="B142" s="191" t="s">
        <v>43</v>
      </c>
      <c r="C142" s="39" t="s">
        <v>210</v>
      </c>
      <c r="D142" s="44"/>
      <c r="E142" s="66" t="s">
        <v>30</v>
      </c>
      <c r="F142" s="95">
        <v>5</v>
      </c>
      <c r="G142" s="103"/>
      <c r="H142" s="104">
        <f>ROUND(G142*F142,2)</f>
        <v>0</v>
      </c>
    </row>
    <row r="143" spans="1:8" s="45" customFormat="1" ht="30.6" customHeight="1" x14ac:dyDescent="0.25">
      <c r="A143" s="128" t="s">
        <v>133</v>
      </c>
      <c r="B143" s="197" t="s">
        <v>51</v>
      </c>
      <c r="C143" s="39" t="s">
        <v>187</v>
      </c>
      <c r="D143" s="42"/>
      <c r="E143" s="41" t="s">
        <v>30</v>
      </c>
      <c r="F143" s="96">
        <v>2</v>
      </c>
      <c r="G143" s="112"/>
      <c r="H143" s="113">
        <f t="shared" ref="H143:H145" si="15">ROUND(G143*F143,2)</f>
        <v>0</v>
      </c>
    </row>
    <row r="144" spans="1:8" s="45" customFormat="1" ht="30.6" customHeight="1" x14ac:dyDescent="0.25">
      <c r="A144" s="128" t="s">
        <v>134</v>
      </c>
      <c r="B144" s="197" t="s">
        <v>54</v>
      </c>
      <c r="C144" s="39" t="s">
        <v>135</v>
      </c>
      <c r="D144" s="42"/>
      <c r="E144" s="41" t="s">
        <v>30</v>
      </c>
      <c r="F144" s="96">
        <v>2</v>
      </c>
      <c r="G144" s="112"/>
      <c r="H144" s="113">
        <f t="shared" si="15"/>
        <v>0</v>
      </c>
    </row>
    <row r="145" spans="1:8" s="45" customFormat="1" ht="30.6" customHeight="1" x14ac:dyDescent="0.25">
      <c r="A145" s="128" t="s">
        <v>136</v>
      </c>
      <c r="B145" s="188">
        <f>1+MAX($B$96:B144)</f>
        <v>15</v>
      </c>
      <c r="C145" s="39" t="s">
        <v>137</v>
      </c>
      <c r="D145" s="42" t="s">
        <v>208</v>
      </c>
      <c r="E145" s="41" t="s">
        <v>30</v>
      </c>
      <c r="F145" s="96">
        <v>3</v>
      </c>
      <c r="G145" s="112"/>
      <c r="H145" s="113">
        <f t="shared" si="15"/>
        <v>0</v>
      </c>
    </row>
    <row r="146" spans="1:8" ht="30.6" customHeight="1" x14ac:dyDescent="0.25">
      <c r="A146" s="117"/>
      <c r="B146" s="199"/>
      <c r="C146" s="18" t="s">
        <v>20</v>
      </c>
      <c r="D146" s="7"/>
      <c r="E146" s="6"/>
      <c r="F146" s="88"/>
      <c r="G146" s="12"/>
      <c r="H146" s="12"/>
    </row>
    <row r="147" spans="1:8" s="62" customFormat="1" ht="30.6" customHeight="1" x14ac:dyDescent="0.25">
      <c r="A147" s="124" t="s">
        <v>47</v>
      </c>
      <c r="B147" s="188">
        <f>1+MAX($B$96:B146)</f>
        <v>16</v>
      </c>
      <c r="C147" s="59" t="s">
        <v>138</v>
      </c>
      <c r="D147" s="60" t="s">
        <v>139</v>
      </c>
      <c r="E147" s="61" t="s">
        <v>30</v>
      </c>
      <c r="F147" s="93">
        <v>32</v>
      </c>
      <c r="G147" s="105"/>
      <c r="H147" s="106">
        <f>ROUND(G147*F147,2)</f>
        <v>0</v>
      </c>
    </row>
    <row r="148" spans="1:8" s="62" customFormat="1" ht="30.6" customHeight="1" x14ac:dyDescent="0.25">
      <c r="A148" s="124" t="s">
        <v>56</v>
      </c>
      <c r="B148" s="188">
        <f>1+MAX($B$96:B147)</f>
        <v>17</v>
      </c>
      <c r="C148" s="63" t="s">
        <v>63</v>
      </c>
      <c r="D148" s="64" t="s">
        <v>82</v>
      </c>
      <c r="E148" s="61"/>
      <c r="F148" s="89"/>
      <c r="G148" s="65"/>
      <c r="H148" s="65"/>
    </row>
    <row r="149" spans="1:8" s="62" customFormat="1" ht="30.6" customHeight="1" x14ac:dyDescent="0.25">
      <c r="A149" s="124" t="s">
        <v>64</v>
      </c>
      <c r="B149" s="200" t="s">
        <v>28</v>
      </c>
      <c r="C149" s="63" t="s">
        <v>83</v>
      </c>
      <c r="D149" s="64"/>
      <c r="E149" s="61" t="s">
        <v>57</v>
      </c>
      <c r="F149" s="171">
        <v>10</v>
      </c>
      <c r="G149" s="105"/>
      <c r="H149" s="106">
        <f>ROUND(G149*F149,2)</f>
        <v>0</v>
      </c>
    </row>
    <row r="150" spans="1:8" s="62" customFormat="1" ht="30.6" customHeight="1" x14ac:dyDescent="0.25">
      <c r="A150" s="124" t="s">
        <v>48</v>
      </c>
      <c r="B150" s="188">
        <f>1+MAX($B$96:B149)</f>
        <v>18</v>
      </c>
      <c r="C150" s="59" t="s">
        <v>140</v>
      </c>
      <c r="D150" s="60" t="s">
        <v>139</v>
      </c>
      <c r="E150" s="61"/>
      <c r="F150" s="89"/>
      <c r="G150" s="65"/>
      <c r="H150" s="65"/>
    </row>
    <row r="151" spans="1:8" s="62" customFormat="1" ht="30.6" customHeight="1" x14ac:dyDescent="0.25">
      <c r="A151" s="124" t="s">
        <v>105</v>
      </c>
      <c r="B151" s="200" t="s">
        <v>28</v>
      </c>
      <c r="C151" s="63" t="s">
        <v>106</v>
      </c>
      <c r="D151" s="64"/>
      <c r="E151" s="61" t="s">
        <v>30</v>
      </c>
      <c r="F151" s="93">
        <v>8</v>
      </c>
      <c r="G151" s="105"/>
      <c r="H151" s="106">
        <f t="shared" ref="H151:H155" si="16">ROUND(G151*F151,2)</f>
        <v>0</v>
      </c>
    </row>
    <row r="152" spans="1:8" s="62" customFormat="1" ht="30.6" customHeight="1" x14ac:dyDescent="0.25">
      <c r="A152" s="124" t="s">
        <v>49</v>
      </c>
      <c r="B152" s="200" t="s">
        <v>31</v>
      </c>
      <c r="C152" s="63" t="s">
        <v>84</v>
      </c>
      <c r="D152" s="64"/>
      <c r="E152" s="61" t="s">
        <v>30</v>
      </c>
      <c r="F152" s="93">
        <v>26</v>
      </c>
      <c r="G152" s="105"/>
      <c r="H152" s="106">
        <f t="shared" si="16"/>
        <v>0</v>
      </c>
    </row>
    <row r="153" spans="1:8" s="62" customFormat="1" ht="30.6" customHeight="1" x14ac:dyDescent="0.25">
      <c r="A153" s="124" t="s">
        <v>50</v>
      </c>
      <c r="B153" s="200" t="s">
        <v>43</v>
      </c>
      <c r="C153" s="63" t="s">
        <v>89</v>
      </c>
      <c r="D153" s="64"/>
      <c r="E153" s="61" t="s">
        <v>30</v>
      </c>
      <c r="F153" s="93">
        <v>8</v>
      </c>
      <c r="G153" s="105"/>
      <c r="H153" s="106">
        <f t="shared" si="16"/>
        <v>0</v>
      </c>
    </row>
    <row r="154" spans="1:8" s="62" customFormat="1" ht="30.6" customHeight="1" x14ac:dyDescent="0.25">
      <c r="A154" s="124" t="s">
        <v>58</v>
      </c>
      <c r="B154" s="188">
        <f>1+MAX($B$96:B153)</f>
        <v>19</v>
      </c>
      <c r="C154" s="63" t="s">
        <v>65</v>
      </c>
      <c r="D154" s="60" t="s">
        <v>139</v>
      </c>
      <c r="E154" s="61" t="s">
        <v>30</v>
      </c>
      <c r="F154" s="93">
        <v>3</v>
      </c>
      <c r="G154" s="105"/>
      <c r="H154" s="106">
        <f t="shared" si="16"/>
        <v>0</v>
      </c>
    </row>
    <row r="155" spans="1:8" s="62" customFormat="1" ht="30.6" customHeight="1" x14ac:dyDescent="0.25">
      <c r="A155" s="124" t="s">
        <v>59</v>
      </c>
      <c r="B155" s="188">
        <f>1+MAX($B$96:B154)</f>
        <v>20</v>
      </c>
      <c r="C155" s="63" t="s">
        <v>66</v>
      </c>
      <c r="D155" s="60" t="s">
        <v>139</v>
      </c>
      <c r="E155" s="61" t="s">
        <v>30</v>
      </c>
      <c r="F155" s="93">
        <v>25</v>
      </c>
      <c r="G155" s="105"/>
      <c r="H155" s="106">
        <f t="shared" si="16"/>
        <v>0</v>
      </c>
    </row>
    <row r="156" spans="1:8" ht="30.6" customHeight="1" x14ac:dyDescent="0.25">
      <c r="A156" s="117"/>
      <c r="B156" s="187"/>
      <c r="C156" s="18" t="s">
        <v>21</v>
      </c>
      <c r="D156" s="7"/>
      <c r="E156" s="5"/>
      <c r="F156" s="87"/>
      <c r="G156" s="12"/>
      <c r="H156" s="12"/>
    </row>
    <row r="157" spans="1:8" s="62" customFormat="1" ht="30.6" customHeight="1" x14ac:dyDescent="0.25">
      <c r="A157" s="129" t="s">
        <v>52</v>
      </c>
      <c r="B157" s="188">
        <f>1+MAX($B$96:B156)</f>
        <v>21</v>
      </c>
      <c r="C157" s="63" t="s">
        <v>53</v>
      </c>
      <c r="D157" s="64" t="s">
        <v>85</v>
      </c>
      <c r="E157" s="61"/>
      <c r="F157" s="89" t="s">
        <v>2</v>
      </c>
      <c r="G157" s="65"/>
      <c r="H157" s="65"/>
    </row>
    <row r="158" spans="1:8" s="62" customFormat="1" ht="30.6" customHeight="1" x14ac:dyDescent="0.25">
      <c r="A158" s="129" t="s">
        <v>86</v>
      </c>
      <c r="B158" s="200" t="s">
        <v>28</v>
      </c>
      <c r="C158" s="63" t="s">
        <v>87</v>
      </c>
      <c r="D158" s="64"/>
      <c r="E158" s="61" t="s">
        <v>27</v>
      </c>
      <c r="F158" s="97">
        <v>50</v>
      </c>
      <c r="G158" s="105"/>
      <c r="H158" s="106">
        <f>ROUND(G158*F158,2)</f>
        <v>0</v>
      </c>
    </row>
    <row r="159" spans="1:8" s="38" customFormat="1" ht="30.6" customHeight="1" x14ac:dyDescent="0.25">
      <c r="A159" s="120" t="s">
        <v>181</v>
      </c>
      <c r="B159" s="188">
        <f>1+MAX($B$96:B158)</f>
        <v>22</v>
      </c>
      <c r="C159" s="35" t="s">
        <v>182</v>
      </c>
      <c r="D159" s="83" t="s">
        <v>112</v>
      </c>
      <c r="E159" s="36" t="s">
        <v>27</v>
      </c>
      <c r="F159" s="91">
        <v>100</v>
      </c>
      <c r="G159" s="101"/>
      <c r="H159" s="100">
        <f>ROUND(G159*F159,2)</f>
        <v>0</v>
      </c>
    </row>
    <row r="160" spans="1:8" ht="30.6" customHeight="1" x14ac:dyDescent="0.25">
      <c r="A160" s="117"/>
      <c r="B160" s="187"/>
      <c r="C160" s="172" t="s">
        <v>22</v>
      </c>
      <c r="D160" s="7"/>
      <c r="E160" s="5"/>
      <c r="F160" s="87"/>
      <c r="G160" s="12"/>
      <c r="H160" s="12"/>
    </row>
    <row r="161" spans="1:10" s="38" customFormat="1" ht="30.6" customHeight="1" x14ac:dyDescent="0.25">
      <c r="A161" s="120" t="s">
        <v>197</v>
      </c>
      <c r="B161" s="188">
        <f>1+MAX($B$96:B160)</f>
        <v>23</v>
      </c>
      <c r="C161" s="35" t="s">
        <v>203</v>
      </c>
      <c r="D161" s="44" t="s">
        <v>82</v>
      </c>
      <c r="E161" s="36" t="s">
        <v>30</v>
      </c>
      <c r="F161" s="91">
        <v>12</v>
      </c>
      <c r="G161" s="109"/>
      <c r="H161" s="100">
        <f>ROUND(G161*F161,2)</f>
        <v>0</v>
      </c>
    </row>
    <row r="162" spans="1:10" ht="30.6" customHeight="1" thickBot="1" x14ac:dyDescent="0.3">
      <c r="A162" s="117"/>
      <c r="B162" s="22" t="str">
        <f>B96</f>
        <v>D</v>
      </c>
      <c r="C162" s="222" t="str">
        <f>C96</f>
        <v>REGENT AVENUE WEST - ROUGEAU AVENUE TO PLESSIS ROAD, OVERLAY</v>
      </c>
      <c r="D162" s="223"/>
      <c r="E162" s="223"/>
      <c r="F162" s="223"/>
      <c r="G162" s="10" t="s">
        <v>16</v>
      </c>
      <c r="H162" s="10">
        <f>SUM(H96:H161)</f>
        <v>0</v>
      </c>
    </row>
    <row r="163" spans="1:10" s="47" customFormat="1" ht="30.6" customHeight="1" thickTop="1" x14ac:dyDescent="0.25">
      <c r="A163" s="130"/>
      <c r="B163" s="145" t="s">
        <v>213</v>
      </c>
      <c r="C163" s="218" t="s">
        <v>212</v>
      </c>
      <c r="D163" s="219"/>
      <c r="E163" s="219"/>
      <c r="F163" s="219"/>
      <c r="G163" s="114"/>
      <c r="H163" s="114"/>
    </row>
    <row r="164" spans="1:10" s="46" customFormat="1" ht="30.6" customHeight="1" x14ac:dyDescent="0.25">
      <c r="A164" s="131" t="s">
        <v>149</v>
      </c>
      <c r="B164" s="201">
        <f>1+MAX($B$163:B163)</f>
        <v>1</v>
      </c>
      <c r="C164" s="40" t="s">
        <v>193</v>
      </c>
      <c r="D164" s="83" t="s">
        <v>188</v>
      </c>
      <c r="E164" s="41" t="s">
        <v>148</v>
      </c>
      <c r="F164" s="96">
        <v>1</v>
      </c>
      <c r="G164" s="112"/>
      <c r="H164" s="113">
        <f t="shared" ref="H164" si="17">ROUND(G164*F164,2)</f>
        <v>0</v>
      </c>
    </row>
    <row r="165" spans="1:10" s="47" customFormat="1" ht="30.6" customHeight="1" thickBot="1" x14ac:dyDescent="0.3">
      <c r="A165" s="130"/>
      <c r="B165" s="146" t="str">
        <f>B163</f>
        <v>E</v>
      </c>
      <c r="C165" s="228" t="str">
        <f>C163</f>
        <v>PART 2 - MOBILIZATION /DEMOBILIZATION</v>
      </c>
      <c r="D165" s="229"/>
      <c r="E165" s="229"/>
      <c r="F165" s="230"/>
      <c r="G165" s="48" t="s">
        <v>16</v>
      </c>
      <c r="H165" s="48">
        <f>H164</f>
        <v>0</v>
      </c>
    </row>
    <row r="166" spans="1:10" ht="36" customHeight="1" thickTop="1" thickBot="1" x14ac:dyDescent="0.45">
      <c r="B166" s="6"/>
      <c r="C166" s="134" t="s">
        <v>17</v>
      </c>
      <c r="D166" s="135"/>
      <c r="E166" s="135"/>
      <c r="F166" s="135"/>
      <c r="G166" s="135"/>
      <c r="H166" s="147"/>
    </row>
    <row r="167" spans="1:10" s="25" customFormat="1" ht="40.200000000000003" customHeight="1" thickTop="1" x14ac:dyDescent="0.25">
      <c r="A167" s="132"/>
      <c r="B167" s="231" t="str">
        <f>B6</f>
        <v>PART 1      CITY FUNDED WORK - 2020 CONSTRUCTION</v>
      </c>
      <c r="C167" s="232"/>
      <c r="D167" s="232"/>
      <c r="E167" s="232"/>
      <c r="F167" s="232"/>
      <c r="G167" s="232"/>
      <c r="H167" s="233"/>
    </row>
    <row r="168" spans="1:10" ht="30" customHeight="1" x14ac:dyDescent="0.25">
      <c r="A168" s="117"/>
      <c r="B168" s="133" t="str">
        <f>B52</f>
        <v>A</v>
      </c>
      <c r="C168" s="237" t="str">
        <f>C52</f>
        <v>S/B LAGIMODIERE - REENDERS DRIVE TO REGENT AVENUE WEST, MILL AND FILL</v>
      </c>
      <c r="D168" s="238"/>
      <c r="E168" s="238"/>
      <c r="F168" s="239"/>
      <c r="G168" s="136" t="s">
        <v>16</v>
      </c>
      <c r="H168" s="136">
        <f>H52</f>
        <v>0</v>
      </c>
      <c r="J168" s="205"/>
    </row>
    <row r="169" spans="1:10" ht="30" customHeight="1" x14ac:dyDescent="0.25">
      <c r="A169" s="117"/>
      <c r="B169" s="133" t="str">
        <f>B91</f>
        <v>B</v>
      </c>
      <c r="C169" s="237" t="str">
        <f>C91</f>
        <v>N/B LAGIMODIERE - REGENT AVENUE WEST TO ALMEY AVENUE, MILL AND FILL</v>
      </c>
      <c r="D169" s="238"/>
      <c r="E169" s="238"/>
      <c r="F169" s="239"/>
      <c r="G169" s="136" t="s">
        <v>16</v>
      </c>
      <c r="H169" s="136">
        <f>H91</f>
        <v>0</v>
      </c>
    </row>
    <row r="170" spans="1:10" ht="30" customHeight="1" x14ac:dyDescent="0.25">
      <c r="A170" s="117"/>
      <c r="B170" s="202" t="str">
        <f>B94</f>
        <v>C</v>
      </c>
      <c r="C170" s="237" t="str">
        <f>C94</f>
        <v>PART 1 - MOBILIZATION /DEMOBILIZATION</v>
      </c>
      <c r="D170" s="238"/>
      <c r="E170" s="238"/>
      <c r="F170" s="239"/>
      <c r="G170" s="136" t="s">
        <v>16</v>
      </c>
      <c r="H170" s="136">
        <f>H94</f>
        <v>0</v>
      </c>
    </row>
    <row r="171" spans="1:10" ht="28.8" customHeight="1" thickBot="1" x14ac:dyDescent="0.35">
      <c r="A171" s="117"/>
      <c r="B171" s="137"/>
      <c r="C171" s="138"/>
      <c r="D171" s="139"/>
      <c r="E171" s="140"/>
      <c r="F171" s="140"/>
      <c r="G171" s="141" t="s">
        <v>24</v>
      </c>
      <c r="H171" s="10">
        <f>SUM(H168:H170)</f>
        <v>0</v>
      </c>
    </row>
    <row r="172" spans="1:10" s="25" customFormat="1" ht="40.200000000000003" customHeight="1" thickTop="1" x14ac:dyDescent="0.25">
      <c r="A172" s="132"/>
      <c r="B172" s="244" t="str">
        <f>B95</f>
        <v>PART 2      CITY FUNDED WORK - 2021 CONSTRUCTION</v>
      </c>
      <c r="C172" s="244"/>
      <c r="D172" s="244"/>
      <c r="E172" s="244"/>
      <c r="F172" s="244"/>
      <c r="G172" s="244"/>
      <c r="H172" s="244"/>
    </row>
    <row r="173" spans="1:10" ht="30" customHeight="1" x14ac:dyDescent="0.25">
      <c r="A173" s="117"/>
      <c r="B173" s="203" t="str">
        <f>B162</f>
        <v>D</v>
      </c>
      <c r="C173" s="245" t="str">
        <f>C162</f>
        <v>REGENT AVENUE WEST - ROUGEAU AVENUE TO PLESSIS ROAD, OVERLAY</v>
      </c>
      <c r="D173" s="246"/>
      <c r="E173" s="246"/>
      <c r="F173" s="246"/>
      <c r="G173" s="204" t="s">
        <v>16</v>
      </c>
      <c r="H173" s="204">
        <f>H162</f>
        <v>0</v>
      </c>
      <c r="J173" s="205"/>
    </row>
    <row r="174" spans="1:10" ht="30" customHeight="1" x14ac:dyDescent="0.25">
      <c r="A174" s="117"/>
      <c r="B174" s="23" t="str">
        <f>B163</f>
        <v>E</v>
      </c>
      <c r="C174" s="240" t="str">
        <f>C163</f>
        <v>PART 2 - MOBILIZATION /DEMOBILIZATION</v>
      </c>
      <c r="D174" s="221"/>
      <c r="E174" s="221"/>
      <c r="F174" s="241"/>
      <c r="G174" s="204" t="s">
        <v>16</v>
      </c>
      <c r="H174" s="12">
        <f>H165</f>
        <v>0</v>
      </c>
    </row>
    <row r="175" spans="1:10" ht="27" customHeight="1" thickBot="1" x14ac:dyDescent="0.35">
      <c r="A175" s="117"/>
      <c r="B175" s="211"/>
      <c r="C175" s="212"/>
      <c r="D175" s="213"/>
      <c r="E175" s="214"/>
      <c r="F175" s="215"/>
      <c r="G175" s="141" t="s">
        <v>25</v>
      </c>
      <c r="H175" s="10">
        <f>SUM(H173:H174)</f>
        <v>0</v>
      </c>
    </row>
    <row r="176" spans="1:10" s="21" customFormat="1" ht="37.950000000000003" customHeight="1" thickTop="1" x14ac:dyDescent="0.25">
      <c r="A176" s="117"/>
      <c r="B176" s="242" t="s">
        <v>26</v>
      </c>
      <c r="C176" s="243"/>
      <c r="D176" s="243"/>
      <c r="E176" s="243"/>
      <c r="F176" s="243"/>
      <c r="G176" s="235">
        <f>H171+H175</f>
        <v>0</v>
      </c>
      <c r="H176" s="236"/>
    </row>
    <row r="177" spans="1:8" ht="15.9" customHeight="1" thickBot="1" x14ac:dyDescent="0.3">
      <c r="A177" s="117"/>
      <c r="B177" s="149"/>
      <c r="C177" s="142"/>
      <c r="D177" s="143"/>
      <c r="E177" s="142"/>
      <c r="F177" s="142"/>
      <c r="G177" s="144"/>
      <c r="H177" s="150"/>
    </row>
    <row r="178" spans="1:8" ht="15.6" thickTop="1" x14ac:dyDescent="0.25"/>
  </sheetData>
  <sheetProtection algorithmName="SHA-512" hashValue="IElj/C0MKj+W/BEiTNSoDME7zdX5Fytx1pK6+iOBDNJNHFL2fub76O3GRjfr3YONcWDUWmmTxBeaWgquDr4r8A==" saltValue="Jl7SDUWLOSll16Zaudxvgg==" spinCount="100000" sheet="1" objects="1" scenarios="1" selectLockedCells="1"/>
  <autoFilter ref="A5:H177"/>
  <mergeCells count="21">
    <mergeCell ref="B167:H167"/>
    <mergeCell ref="C96:F96"/>
    <mergeCell ref="C162:F162"/>
    <mergeCell ref="C165:F165"/>
    <mergeCell ref="G176:H176"/>
    <mergeCell ref="C169:F169"/>
    <mergeCell ref="C174:F174"/>
    <mergeCell ref="C168:F168"/>
    <mergeCell ref="B176:F176"/>
    <mergeCell ref="B172:H172"/>
    <mergeCell ref="C173:F173"/>
    <mergeCell ref="C170:F170"/>
    <mergeCell ref="B6:F6"/>
    <mergeCell ref="C163:F163"/>
    <mergeCell ref="C7:F7"/>
    <mergeCell ref="C52:F52"/>
    <mergeCell ref="C53:F53"/>
    <mergeCell ref="C91:F91"/>
    <mergeCell ref="B95:F95"/>
    <mergeCell ref="C92:F92"/>
    <mergeCell ref="C94:F94"/>
  </mergeCells>
  <phoneticPr fontId="0" type="noConversion"/>
  <conditionalFormatting sqref="D15:D17 D61:D63 D98:D106">
    <cfRule type="cellIs" dxfId="255" priority="561" stopIfTrue="1" operator="equal">
      <formula>"CW 2130-R11"</formula>
    </cfRule>
    <cfRule type="cellIs" dxfId="254" priority="562" stopIfTrue="1" operator="equal">
      <formula>"CW 3120-R2"</formula>
    </cfRule>
    <cfRule type="cellIs" dxfId="253" priority="563" stopIfTrue="1" operator="equal">
      <formula>"CW 3240-R7"</formula>
    </cfRule>
  </conditionalFormatting>
  <conditionalFormatting sqref="D108">
    <cfRule type="cellIs" dxfId="252" priority="470" stopIfTrue="1" operator="equal">
      <formula>"CW 2130-R11"</formula>
    </cfRule>
    <cfRule type="cellIs" dxfId="251" priority="471" stopIfTrue="1" operator="equal">
      <formula>"CW 3120-R2"</formula>
    </cfRule>
    <cfRule type="cellIs" dxfId="250" priority="472" stopIfTrue="1" operator="equal">
      <formula>"CW 3240-R7"</formula>
    </cfRule>
  </conditionalFormatting>
  <conditionalFormatting sqref="D109">
    <cfRule type="cellIs" dxfId="249" priority="482" stopIfTrue="1" operator="equal">
      <formula>"CW 2130-R11"</formula>
    </cfRule>
    <cfRule type="cellIs" dxfId="248" priority="483" stopIfTrue="1" operator="equal">
      <formula>"CW 3120-R2"</formula>
    </cfRule>
    <cfRule type="cellIs" dxfId="247" priority="484" stopIfTrue="1" operator="equal">
      <formula>"CW 3240-R7"</formula>
    </cfRule>
  </conditionalFormatting>
  <conditionalFormatting sqref="D116">
    <cfRule type="cellIs" dxfId="246" priority="479" stopIfTrue="1" operator="equal">
      <formula>"CW 2130-R11"</formula>
    </cfRule>
    <cfRule type="cellIs" dxfId="245" priority="480" stopIfTrue="1" operator="equal">
      <formula>"CW 3120-R2"</formula>
    </cfRule>
    <cfRule type="cellIs" dxfId="244" priority="481" stopIfTrue="1" operator="equal">
      <formula>"CW 3240-R7"</formula>
    </cfRule>
  </conditionalFormatting>
  <conditionalFormatting sqref="D46">
    <cfRule type="cellIs" dxfId="243" priority="323" stopIfTrue="1" operator="equal">
      <formula>"CW 2130-R11"</formula>
    </cfRule>
    <cfRule type="cellIs" dxfId="242" priority="324" stopIfTrue="1" operator="equal">
      <formula>"CW 3120-R2"</formula>
    </cfRule>
    <cfRule type="cellIs" dxfId="241" priority="325" stopIfTrue="1" operator="equal">
      <formula>"CW 3240-R7"</formula>
    </cfRule>
  </conditionalFormatting>
  <conditionalFormatting sqref="D115">
    <cfRule type="cellIs" dxfId="240" priority="455" stopIfTrue="1" operator="equal">
      <formula>"CW 2130-R11"</formula>
    </cfRule>
    <cfRule type="cellIs" dxfId="239" priority="456" stopIfTrue="1" operator="equal">
      <formula>"CW 3120-R2"</formula>
    </cfRule>
    <cfRule type="cellIs" dxfId="238" priority="457" stopIfTrue="1" operator="equal">
      <formula>"CW 3240-R7"</formula>
    </cfRule>
  </conditionalFormatting>
  <conditionalFormatting sqref="D110">
    <cfRule type="cellIs" dxfId="237" priority="458" stopIfTrue="1" operator="equal">
      <formula>"CW 2130-R11"</formula>
    </cfRule>
    <cfRule type="cellIs" dxfId="236" priority="459" stopIfTrue="1" operator="equal">
      <formula>"CW 3120-R2"</formula>
    </cfRule>
    <cfRule type="cellIs" dxfId="235" priority="460" stopIfTrue="1" operator="equal">
      <formula>"CW 3240-R7"</formula>
    </cfRule>
  </conditionalFormatting>
  <conditionalFormatting sqref="D9">
    <cfRule type="cellIs" dxfId="234" priority="446" stopIfTrue="1" operator="equal">
      <formula>"CW 2130-R11"</formula>
    </cfRule>
    <cfRule type="cellIs" dxfId="233" priority="447" stopIfTrue="1" operator="equal">
      <formula>"CW 3120-R2"</formula>
    </cfRule>
    <cfRule type="cellIs" dxfId="232" priority="448" stopIfTrue="1" operator="equal">
      <formula>"CW 3240-R7"</formula>
    </cfRule>
  </conditionalFormatting>
  <conditionalFormatting sqref="D10:D13">
    <cfRule type="cellIs" dxfId="231" priority="443" stopIfTrue="1" operator="equal">
      <formula>"CW 2130-R11"</formula>
    </cfRule>
    <cfRule type="cellIs" dxfId="230" priority="444" stopIfTrue="1" operator="equal">
      <formula>"CW 3120-R2"</formula>
    </cfRule>
    <cfRule type="cellIs" dxfId="229" priority="445" stopIfTrue="1" operator="equal">
      <formula>"CW 3240-R7"</formula>
    </cfRule>
  </conditionalFormatting>
  <conditionalFormatting sqref="D18">
    <cfRule type="cellIs" dxfId="228" priority="440" stopIfTrue="1" operator="equal">
      <formula>"CW 2130-R11"</formula>
    </cfRule>
    <cfRule type="cellIs" dxfId="227" priority="441" stopIfTrue="1" operator="equal">
      <formula>"CW 3120-R2"</formula>
    </cfRule>
    <cfRule type="cellIs" dxfId="226" priority="442" stopIfTrue="1" operator="equal">
      <formula>"CW 3240-R7"</formula>
    </cfRule>
  </conditionalFormatting>
  <conditionalFormatting sqref="D123">
    <cfRule type="cellIs" dxfId="225" priority="431" stopIfTrue="1" operator="equal">
      <formula>"CW 2130-R11"</formula>
    </cfRule>
    <cfRule type="cellIs" dxfId="224" priority="432" stopIfTrue="1" operator="equal">
      <formula>"CW 3120-R2"</formula>
    </cfRule>
    <cfRule type="cellIs" dxfId="223" priority="433" stopIfTrue="1" operator="equal">
      <formula>"CW 3240-R7"</formula>
    </cfRule>
  </conditionalFormatting>
  <conditionalFormatting sqref="D125">
    <cfRule type="cellIs" dxfId="222" priority="422" stopIfTrue="1" operator="equal">
      <formula>"CW 2130-R11"</formula>
    </cfRule>
    <cfRule type="cellIs" dxfId="221" priority="423" stopIfTrue="1" operator="equal">
      <formula>"CW 3120-R2"</formula>
    </cfRule>
    <cfRule type="cellIs" dxfId="220" priority="424" stopIfTrue="1" operator="equal">
      <formula>"CW 3240-R7"</formula>
    </cfRule>
  </conditionalFormatting>
  <conditionalFormatting sqref="D149">
    <cfRule type="cellIs" dxfId="219" priority="402" stopIfTrue="1" operator="equal">
      <formula>"CW 2130-R11"</formula>
    </cfRule>
    <cfRule type="cellIs" dxfId="218" priority="403" stopIfTrue="1" operator="equal">
      <formula>"CW 3120-R2"</formula>
    </cfRule>
    <cfRule type="cellIs" dxfId="217" priority="404" stopIfTrue="1" operator="equal">
      <formula>"CW 3240-R7"</formula>
    </cfRule>
  </conditionalFormatting>
  <conditionalFormatting sqref="D126:D127">
    <cfRule type="cellIs" dxfId="216" priority="419" stopIfTrue="1" operator="equal">
      <formula>"CW 2130-R11"</formula>
    </cfRule>
    <cfRule type="cellIs" dxfId="215" priority="420" stopIfTrue="1" operator="equal">
      <formula>"CW 3120-R2"</formula>
    </cfRule>
    <cfRule type="cellIs" dxfId="214" priority="421" stopIfTrue="1" operator="equal">
      <formula>"CW 3240-R7"</formula>
    </cfRule>
  </conditionalFormatting>
  <conditionalFormatting sqref="D128:D129">
    <cfRule type="cellIs" dxfId="213" priority="416" stopIfTrue="1" operator="equal">
      <formula>"CW 2130-R11"</formula>
    </cfRule>
    <cfRule type="cellIs" dxfId="212" priority="417" stopIfTrue="1" operator="equal">
      <formula>"CW 3120-R2"</formula>
    </cfRule>
    <cfRule type="cellIs" dxfId="211" priority="418" stopIfTrue="1" operator="equal">
      <formula>"CW 3240-R7"</formula>
    </cfRule>
  </conditionalFormatting>
  <conditionalFormatting sqref="D130">
    <cfRule type="cellIs" dxfId="210" priority="410" stopIfTrue="1" operator="equal">
      <formula>"CW 2130-R11"</formula>
    </cfRule>
    <cfRule type="cellIs" dxfId="209" priority="411" stopIfTrue="1" operator="equal">
      <formula>"CW 3120-R2"</formula>
    </cfRule>
    <cfRule type="cellIs" dxfId="208" priority="412" stopIfTrue="1" operator="equal">
      <formula>"CW 3240-R7"</formula>
    </cfRule>
  </conditionalFormatting>
  <conditionalFormatting sqref="D132">
    <cfRule type="cellIs" dxfId="207" priority="407" stopIfTrue="1" operator="equal">
      <formula>"CW 2130-R11"</formula>
    </cfRule>
    <cfRule type="cellIs" dxfId="206" priority="408" stopIfTrue="1" operator="equal">
      <formula>"CW 3120-R2"</formula>
    </cfRule>
    <cfRule type="cellIs" dxfId="205" priority="409" stopIfTrue="1" operator="equal">
      <formula>"CW 3240-R7"</formula>
    </cfRule>
  </conditionalFormatting>
  <conditionalFormatting sqref="D147">
    <cfRule type="cellIs" dxfId="204" priority="399" stopIfTrue="1" operator="equal">
      <formula>"CW 2130-R11"</formula>
    </cfRule>
    <cfRule type="cellIs" dxfId="203" priority="400" stopIfTrue="1" operator="equal">
      <formula>"CW 3120-R2"</formula>
    </cfRule>
    <cfRule type="cellIs" dxfId="202" priority="401" stopIfTrue="1" operator="equal">
      <formula>"CW 3240-R7"</formula>
    </cfRule>
  </conditionalFormatting>
  <conditionalFormatting sqref="D148">
    <cfRule type="cellIs" dxfId="201" priority="405" stopIfTrue="1" operator="equal">
      <formula>"CW 3120-R2"</formula>
    </cfRule>
    <cfRule type="cellIs" dxfId="200" priority="406" stopIfTrue="1" operator="equal">
      <formula>"CW 3240-R7"</formula>
    </cfRule>
  </conditionalFormatting>
  <conditionalFormatting sqref="D150">
    <cfRule type="cellIs" dxfId="199" priority="396" stopIfTrue="1" operator="equal">
      <formula>"CW 2130-R11"</formula>
    </cfRule>
    <cfRule type="cellIs" dxfId="198" priority="397" stopIfTrue="1" operator="equal">
      <formula>"CW 3120-R2"</formula>
    </cfRule>
    <cfRule type="cellIs" dxfId="197" priority="398" stopIfTrue="1" operator="equal">
      <formula>"CW 3240-R7"</formula>
    </cfRule>
  </conditionalFormatting>
  <conditionalFormatting sqref="D154:D155">
    <cfRule type="cellIs" dxfId="196" priority="387" stopIfTrue="1" operator="equal">
      <formula>"CW 2130-R11"</formula>
    </cfRule>
    <cfRule type="cellIs" dxfId="195" priority="388" stopIfTrue="1" operator="equal">
      <formula>"CW 3120-R2"</formula>
    </cfRule>
    <cfRule type="cellIs" dxfId="194" priority="389" stopIfTrue="1" operator="equal">
      <formula>"CW 3240-R7"</formula>
    </cfRule>
  </conditionalFormatting>
  <conditionalFormatting sqref="D152">
    <cfRule type="cellIs" dxfId="193" priority="393" stopIfTrue="1" operator="equal">
      <formula>"CW 2130-R11"</formula>
    </cfRule>
    <cfRule type="cellIs" dxfId="192" priority="394" stopIfTrue="1" operator="equal">
      <formula>"CW 3120-R2"</formula>
    </cfRule>
    <cfRule type="cellIs" dxfId="191" priority="395" stopIfTrue="1" operator="equal">
      <formula>"CW 3240-R7"</formula>
    </cfRule>
  </conditionalFormatting>
  <conditionalFormatting sqref="D118:D119">
    <cfRule type="cellIs" dxfId="190" priority="378" stopIfTrue="1" operator="equal">
      <formula>"CW 2130-R11"</formula>
    </cfRule>
    <cfRule type="cellIs" dxfId="189" priority="379" stopIfTrue="1" operator="equal">
      <formula>"CW 3120-R2"</formula>
    </cfRule>
    <cfRule type="cellIs" dxfId="188" priority="380" stopIfTrue="1" operator="equal">
      <formula>"CW 3240-R7"</formula>
    </cfRule>
  </conditionalFormatting>
  <conditionalFormatting sqref="D117">
    <cfRule type="cellIs" dxfId="187" priority="375" stopIfTrue="1" operator="equal">
      <formula>"CW 2130-R11"</formula>
    </cfRule>
    <cfRule type="cellIs" dxfId="186" priority="376" stopIfTrue="1" operator="equal">
      <formula>"CW 3120-R2"</formula>
    </cfRule>
    <cfRule type="cellIs" dxfId="185" priority="377" stopIfTrue="1" operator="equal">
      <formula>"CW 3240-R7"</formula>
    </cfRule>
  </conditionalFormatting>
  <conditionalFormatting sqref="D111:D114">
    <cfRule type="cellIs" dxfId="184" priority="381" stopIfTrue="1" operator="equal">
      <formula>"CW 2130-R11"</formula>
    </cfRule>
    <cfRule type="cellIs" dxfId="183" priority="382" stopIfTrue="1" operator="equal">
      <formula>"CW 3120-R2"</formula>
    </cfRule>
    <cfRule type="cellIs" dxfId="182" priority="383" stopIfTrue="1" operator="equal">
      <formula>"CW 3240-R7"</formula>
    </cfRule>
  </conditionalFormatting>
  <conditionalFormatting sqref="D120">
    <cfRule type="cellIs" dxfId="181" priority="372" stopIfTrue="1" operator="equal">
      <formula>"CW 2130-R11"</formula>
    </cfRule>
    <cfRule type="cellIs" dxfId="180" priority="373" stopIfTrue="1" operator="equal">
      <formula>"CW 3120-R2"</formula>
    </cfRule>
    <cfRule type="cellIs" dxfId="179" priority="374" stopIfTrue="1" operator="equal">
      <formula>"CW 3240-R7"</formula>
    </cfRule>
  </conditionalFormatting>
  <conditionalFormatting sqref="D19">
    <cfRule type="cellIs" dxfId="178" priority="346" stopIfTrue="1" operator="equal">
      <formula>"CW 2130-R11"</formula>
    </cfRule>
    <cfRule type="cellIs" dxfId="177" priority="347" stopIfTrue="1" operator="equal">
      <formula>"CW 3120-R2"</formula>
    </cfRule>
    <cfRule type="cellIs" dxfId="176" priority="348" stopIfTrue="1" operator="equal">
      <formula>"CW 3240-R7"</formula>
    </cfRule>
  </conditionalFormatting>
  <conditionalFormatting sqref="D122">
    <cfRule type="cellIs" dxfId="175" priority="369" stopIfTrue="1" operator="equal">
      <formula>"CW 2130-R11"</formula>
    </cfRule>
    <cfRule type="cellIs" dxfId="174" priority="370" stopIfTrue="1" operator="equal">
      <formula>"CW 3120-R2"</formula>
    </cfRule>
    <cfRule type="cellIs" dxfId="173" priority="371" stopIfTrue="1" operator="equal">
      <formula>"CW 3240-R7"</formula>
    </cfRule>
  </conditionalFormatting>
  <conditionalFormatting sqref="D32">
    <cfRule type="cellIs" dxfId="172" priority="358" stopIfTrue="1" operator="equal">
      <formula>"CW 2130-R11"</formula>
    </cfRule>
    <cfRule type="cellIs" dxfId="171" priority="359" stopIfTrue="1" operator="equal">
      <formula>"CW 3120-R2"</formula>
    </cfRule>
    <cfRule type="cellIs" dxfId="170" priority="360" stopIfTrue="1" operator="equal">
      <formula>"CW 3240-R7"</formula>
    </cfRule>
  </conditionalFormatting>
  <conditionalFormatting sqref="D42">
    <cfRule type="cellIs" dxfId="169" priority="329" stopIfTrue="1" operator="equal">
      <formula>"CW 2130-R11"</formula>
    </cfRule>
    <cfRule type="cellIs" dxfId="168" priority="330" stopIfTrue="1" operator="equal">
      <formula>"CW 3120-R2"</formula>
    </cfRule>
    <cfRule type="cellIs" dxfId="167" priority="331" stopIfTrue="1" operator="equal">
      <formula>"CW 3240-R7"</formula>
    </cfRule>
  </conditionalFormatting>
  <conditionalFormatting sqref="D21:D22">
    <cfRule type="cellIs" dxfId="166" priority="343" stopIfTrue="1" operator="equal">
      <formula>"CW 2130-R11"</formula>
    </cfRule>
    <cfRule type="cellIs" dxfId="165" priority="344" stopIfTrue="1" operator="equal">
      <formula>"CW 3120-R2"</formula>
    </cfRule>
    <cfRule type="cellIs" dxfId="164" priority="345" stopIfTrue="1" operator="equal">
      <formula>"CW 3240-R7"</formula>
    </cfRule>
  </conditionalFormatting>
  <conditionalFormatting sqref="D20">
    <cfRule type="cellIs" dxfId="163" priority="337" stopIfTrue="1" operator="equal">
      <formula>"CW 2130-R11"</formula>
    </cfRule>
    <cfRule type="cellIs" dxfId="162" priority="338" stopIfTrue="1" operator="equal">
      <formula>"CW 3120-R2"</formula>
    </cfRule>
    <cfRule type="cellIs" dxfId="161" priority="339" stopIfTrue="1" operator="equal">
      <formula>"CW 3240-R7"</formula>
    </cfRule>
  </conditionalFormatting>
  <conditionalFormatting sqref="D45">
    <cfRule type="cellIs" dxfId="160" priority="326" stopIfTrue="1" operator="equal">
      <formula>"CW 2130-R11"</formula>
    </cfRule>
    <cfRule type="cellIs" dxfId="159" priority="327" stopIfTrue="1" operator="equal">
      <formula>"CW 3120-R2"</formula>
    </cfRule>
    <cfRule type="cellIs" dxfId="158" priority="328" stopIfTrue="1" operator="equal">
      <formula>"CW 3240-R7"</formula>
    </cfRule>
  </conditionalFormatting>
  <conditionalFormatting sqref="D86">
    <cfRule type="cellIs" dxfId="157" priority="237" stopIfTrue="1" operator="equal">
      <formula>"CW 2130-R11"</formula>
    </cfRule>
    <cfRule type="cellIs" dxfId="156" priority="238" stopIfTrue="1" operator="equal">
      <formula>"CW 3120-R2"</formula>
    </cfRule>
    <cfRule type="cellIs" dxfId="155" priority="239" stopIfTrue="1" operator="equal">
      <formula>"CW 3240-R7"</formula>
    </cfRule>
  </conditionalFormatting>
  <conditionalFormatting sqref="D55">
    <cfRule type="cellIs" dxfId="154" priority="275" stopIfTrue="1" operator="equal">
      <formula>"CW 2130-R11"</formula>
    </cfRule>
    <cfRule type="cellIs" dxfId="153" priority="276" stopIfTrue="1" operator="equal">
      <formula>"CW 3120-R2"</formula>
    </cfRule>
    <cfRule type="cellIs" dxfId="152" priority="277" stopIfTrue="1" operator="equal">
      <formula>"CW 3240-R7"</formula>
    </cfRule>
  </conditionalFormatting>
  <conditionalFormatting sqref="D56:D59">
    <cfRule type="cellIs" dxfId="151" priority="272" stopIfTrue="1" operator="equal">
      <formula>"CW 2130-R11"</formula>
    </cfRule>
    <cfRule type="cellIs" dxfId="150" priority="273" stopIfTrue="1" operator="equal">
      <formula>"CW 3120-R2"</formula>
    </cfRule>
    <cfRule type="cellIs" dxfId="149" priority="274" stopIfTrue="1" operator="equal">
      <formula>"CW 3240-R7"</formula>
    </cfRule>
  </conditionalFormatting>
  <conditionalFormatting sqref="D64">
    <cfRule type="cellIs" dxfId="148" priority="269" stopIfTrue="1" operator="equal">
      <formula>"CW 2130-R11"</formula>
    </cfRule>
    <cfRule type="cellIs" dxfId="147" priority="270" stopIfTrue="1" operator="equal">
      <formula>"CW 3120-R2"</formula>
    </cfRule>
    <cfRule type="cellIs" dxfId="146" priority="271" stopIfTrue="1" operator="equal">
      <formula>"CW 3240-R7"</formula>
    </cfRule>
  </conditionalFormatting>
  <conditionalFormatting sqref="D65">
    <cfRule type="cellIs" dxfId="145" priority="251" stopIfTrue="1" operator="equal">
      <formula>"CW 2130-R11"</formula>
    </cfRule>
    <cfRule type="cellIs" dxfId="144" priority="252" stopIfTrue="1" operator="equal">
      <formula>"CW 3120-R2"</formula>
    </cfRule>
    <cfRule type="cellIs" dxfId="143" priority="253" stopIfTrue="1" operator="equal">
      <formula>"CW 3240-R7"</formula>
    </cfRule>
  </conditionalFormatting>
  <conditionalFormatting sqref="D79">
    <cfRule type="cellIs" dxfId="142" priority="263" stopIfTrue="1" operator="equal">
      <formula>"CW 2130-R11"</formula>
    </cfRule>
    <cfRule type="cellIs" dxfId="141" priority="264" stopIfTrue="1" operator="equal">
      <formula>"CW 3120-R2"</formula>
    </cfRule>
    <cfRule type="cellIs" dxfId="140" priority="265" stopIfTrue="1" operator="equal">
      <formula>"CW 3240-R7"</formula>
    </cfRule>
  </conditionalFormatting>
  <conditionalFormatting sqref="D87">
    <cfRule type="cellIs" dxfId="139" priority="234" stopIfTrue="1" operator="equal">
      <formula>"CW 2130-R11"</formula>
    </cfRule>
    <cfRule type="cellIs" dxfId="138" priority="235" stopIfTrue="1" operator="equal">
      <formula>"CW 3120-R2"</formula>
    </cfRule>
    <cfRule type="cellIs" dxfId="137" priority="236" stopIfTrue="1" operator="equal">
      <formula>"CW 3240-R7"</formula>
    </cfRule>
  </conditionalFormatting>
  <conditionalFormatting sqref="D67:D68">
    <cfRule type="cellIs" dxfId="136" priority="248" stopIfTrue="1" operator="equal">
      <formula>"CW 2130-R11"</formula>
    </cfRule>
    <cfRule type="cellIs" dxfId="135" priority="249" stopIfTrue="1" operator="equal">
      <formula>"CW 3120-R2"</formula>
    </cfRule>
    <cfRule type="cellIs" dxfId="134" priority="250" stopIfTrue="1" operator="equal">
      <formula>"CW 3240-R7"</formula>
    </cfRule>
  </conditionalFormatting>
  <conditionalFormatting sqref="D66">
    <cfRule type="cellIs" dxfId="133" priority="245" stopIfTrue="1" operator="equal">
      <formula>"CW 2130-R11"</formula>
    </cfRule>
    <cfRule type="cellIs" dxfId="132" priority="246" stopIfTrue="1" operator="equal">
      <formula>"CW 3120-R2"</formula>
    </cfRule>
    <cfRule type="cellIs" dxfId="131" priority="247" stopIfTrue="1" operator="equal">
      <formula>"CW 3240-R7"</formula>
    </cfRule>
  </conditionalFormatting>
  <conditionalFormatting sqref="D88">
    <cfRule type="cellIs" dxfId="130" priority="231" stopIfTrue="1" operator="equal">
      <formula>"CW 2130-R11"</formula>
    </cfRule>
    <cfRule type="cellIs" dxfId="129" priority="232" stopIfTrue="1" operator="equal">
      <formula>"CW 3120-R2"</formula>
    </cfRule>
    <cfRule type="cellIs" dxfId="128" priority="233" stopIfTrue="1" operator="equal">
      <formula>"CW 3240-R7"</formula>
    </cfRule>
  </conditionalFormatting>
  <conditionalFormatting sqref="D23">
    <cfRule type="cellIs" dxfId="127" priority="204" stopIfTrue="1" operator="equal">
      <formula>"CW 2130-R11"</formula>
    </cfRule>
    <cfRule type="cellIs" dxfId="126" priority="205" stopIfTrue="1" operator="equal">
      <formula>"CW 3120-R2"</formula>
    </cfRule>
    <cfRule type="cellIs" dxfId="125" priority="206" stopIfTrue="1" operator="equal">
      <formula>"CW 3240-R7"</formula>
    </cfRule>
  </conditionalFormatting>
  <conditionalFormatting sqref="D24:D25">
    <cfRule type="cellIs" dxfId="124" priority="201" stopIfTrue="1" operator="equal">
      <formula>"CW 2130-R11"</formula>
    </cfRule>
    <cfRule type="cellIs" dxfId="123" priority="202" stopIfTrue="1" operator="equal">
      <formula>"CW 3120-R2"</formula>
    </cfRule>
    <cfRule type="cellIs" dxfId="122" priority="203" stopIfTrue="1" operator="equal">
      <formula>"CW 3240-R7"</formula>
    </cfRule>
  </conditionalFormatting>
  <conditionalFormatting sqref="D26:D27">
    <cfRule type="cellIs" dxfId="121" priority="198" stopIfTrue="1" operator="equal">
      <formula>"CW 2130-R11"</formula>
    </cfRule>
    <cfRule type="cellIs" dxfId="120" priority="199" stopIfTrue="1" operator="equal">
      <formula>"CW 3120-R2"</formula>
    </cfRule>
    <cfRule type="cellIs" dxfId="119" priority="200" stopIfTrue="1" operator="equal">
      <formula>"CW 3240-R7"</formula>
    </cfRule>
  </conditionalFormatting>
  <conditionalFormatting sqref="D28:D30">
    <cfRule type="cellIs" dxfId="118" priority="195" stopIfTrue="1" operator="equal">
      <formula>"CW 2130-R11"</formula>
    </cfRule>
    <cfRule type="cellIs" dxfId="117" priority="196" stopIfTrue="1" operator="equal">
      <formula>"CW 3120-R2"</formula>
    </cfRule>
    <cfRule type="cellIs" dxfId="116" priority="197" stopIfTrue="1" operator="equal">
      <formula>"CW 3240-R7"</formula>
    </cfRule>
  </conditionalFormatting>
  <conditionalFormatting sqref="D69">
    <cfRule type="cellIs" dxfId="115" priority="189" stopIfTrue="1" operator="equal">
      <formula>"CW 2130-R11"</formula>
    </cfRule>
    <cfRule type="cellIs" dxfId="114" priority="190" stopIfTrue="1" operator="equal">
      <formula>"CW 3120-R2"</formula>
    </cfRule>
    <cfRule type="cellIs" dxfId="113" priority="191" stopIfTrue="1" operator="equal">
      <formula>"CW 3240-R7"</formula>
    </cfRule>
  </conditionalFormatting>
  <conditionalFormatting sqref="D70:D71">
    <cfRule type="cellIs" dxfId="112" priority="186" stopIfTrue="1" operator="equal">
      <formula>"CW 2130-R11"</formula>
    </cfRule>
    <cfRule type="cellIs" dxfId="111" priority="187" stopIfTrue="1" operator="equal">
      <formula>"CW 3120-R2"</formula>
    </cfRule>
    <cfRule type="cellIs" dxfId="110" priority="188" stopIfTrue="1" operator="equal">
      <formula>"CW 3240-R7"</formula>
    </cfRule>
  </conditionalFormatting>
  <conditionalFormatting sqref="D72:D73">
    <cfRule type="cellIs" dxfId="109" priority="183" stopIfTrue="1" operator="equal">
      <formula>"CW 2130-R11"</formula>
    </cfRule>
    <cfRule type="cellIs" dxfId="108" priority="184" stopIfTrue="1" operator="equal">
      <formula>"CW 3120-R2"</formula>
    </cfRule>
    <cfRule type="cellIs" dxfId="107" priority="185" stopIfTrue="1" operator="equal">
      <formula>"CW 3240-R7"</formula>
    </cfRule>
  </conditionalFormatting>
  <conditionalFormatting sqref="D74:D76">
    <cfRule type="cellIs" dxfId="106" priority="180" stopIfTrue="1" operator="equal">
      <formula>"CW 2130-R11"</formula>
    </cfRule>
    <cfRule type="cellIs" dxfId="105" priority="181" stopIfTrue="1" operator="equal">
      <formula>"CW 3120-R2"</formula>
    </cfRule>
    <cfRule type="cellIs" dxfId="104" priority="182" stopIfTrue="1" operator="equal">
      <formula>"CW 3240-R7"</formula>
    </cfRule>
  </conditionalFormatting>
  <conditionalFormatting sqref="D121">
    <cfRule type="cellIs" dxfId="103" priority="168" stopIfTrue="1" operator="equal">
      <formula>"CW 2130-R11"</formula>
    </cfRule>
    <cfRule type="cellIs" dxfId="102" priority="169" stopIfTrue="1" operator="equal">
      <formula>"CW 3120-R2"</formula>
    </cfRule>
    <cfRule type="cellIs" dxfId="101" priority="170" stopIfTrue="1" operator="equal">
      <formula>"CW 3240-R7"</formula>
    </cfRule>
  </conditionalFormatting>
  <conditionalFormatting sqref="D107">
    <cfRule type="cellIs" dxfId="100" priority="165" stopIfTrue="1" operator="equal">
      <formula>"CW 2130-R11"</formula>
    </cfRule>
    <cfRule type="cellIs" dxfId="99" priority="166" stopIfTrue="1" operator="equal">
      <formula>"CW 3120-R2"</formula>
    </cfRule>
    <cfRule type="cellIs" dxfId="98" priority="167" stopIfTrue="1" operator="equal">
      <formula>"CW 3240-R7"</formula>
    </cfRule>
  </conditionalFormatting>
  <conditionalFormatting sqref="D47">
    <cfRule type="cellIs" dxfId="97" priority="147" stopIfTrue="1" operator="equal">
      <formula>"CW 2130-R11"</formula>
    </cfRule>
    <cfRule type="cellIs" dxfId="96" priority="148" stopIfTrue="1" operator="equal">
      <formula>"CW 3120-R2"</formula>
    </cfRule>
    <cfRule type="cellIs" dxfId="95" priority="149" stopIfTrue="1" operator="equal">
      <formula>"CW 3240-R7"</formula>
    </cfRule>
  </conditionalFormatting>
  <conditionalFormatting sqref="D151">
    <cfRule type="cellIs" dxfId="94" priority="138" stopIfTrue="1" operator="equal">
      <formula>"CW 2130-R11"</formula>
    </cfRule>
    <cfRule type="cellIs" dxfId="93" priority="139" stopIfTrue="1" operator="equal">
      <formula>"CW 3120-R2"</formula>
    </cfRule>
    <cfRule type="cellIs" dxfId="92" priority="140" stopIfTrue="1" operator="equal">
      <formula>"CW 3240-R7"</formula>
    </cfRule>
  </conditionalFormatting>
  <conditionalFormatting sqref="D153">
    <cfRule type="cellIs" dxfId="91" priority="135" stopIfTrue="1" operator="equal">
      <formula>"CW 2130-R11"</formula>
    </cfRule>
    <cfRule type="cellIs" dxfId="90" priority="136" stopIfTrue="1" operator="equal">
      <formula>"CW 3120-R2"</formula>
    </cfRule>
    <cfRule type="cellIs" dxfId="89" priority="137" stopIfTrue="1" operator="equal">
      <formula>"CW 3240-R7"</formula>
    </cfRule>
  </conditionalFormatting>
  <conditionalFormatting sqref="D90">
    <cfRule type="cellIs" dxfId="88" priority="126" stopIfTrue="1" operator="equal">
      <formula>"CW 2130-R11"</formula>
    </cfRule>
    <cfRule type="cellIs" dxfId="87" priority="127" stopIfTrue="1" operator="equal">
      <formula>"CW 3120-R2"</formula>
    </cfRule>
    <cfRule type="cellIs" dxfId="86" priority="128" stopIfTrue="1" operator="equal">
      <formula>"CW 3240-R7"</formula>
    </cfRule>
  </conditionalFormatting>
  <conditionalFormatting sqref="D60">
    <cfRule type="cellIs" dxfId="85" priority="117" stopIfTrue="1" operator="equal">
      <formula>"CW 2130-R11"</formula>
    </cfRule>
    <cfRule type="cellIs" dxfId="84" priority="118" stopIfTrue="1" operator="equal">
      <formula>"CW 3120-R2"</formula>
    </cfRule>
    <cfRule type="cellIs" dxfId="83" priority="119" stopIfTrue="1" operator="equal">
      <formula>"CW 3240-R7"</formula>
    </cfRule>
  </conditionalFormatting>
  <conditionalFormatting sqref="D14">
    <cfRule type="cellIs" dxfId="82" priority="114" stopIfTrue="1" operator="equal">
      <formula>"CW 2130-R11"</formula>
    </cfRule>
    <cfRule type="cellIs" dxfId="81" priority="115" stopIfTrue="1" operator="equal">
      <formula>"CW 3120-R2"</formula>
    </cfRule>
    <cfRule type="cellIs" dxfId="80" priority="116" stopIfTrue="1" operator="equal">
      <formula>"CW 3240-R7"</formula>
    </cfRule>
  </conditionalFormatting>
  <conditionalFormatting sqref="G164">
    <cfRule type="expression" dxfId="79" priority="106">
      <formula>G164&gt;H173*0.05</formula>
    </cfRule>
  </conditionalFormatting>
  <conditionalFormatting sqref="D164">
    <cfRule type="cellIs" dxfId="78" priority="103" stopIfTrue="1" operator="equal">
      <formula>"CW 2130-R11"</formula>
    </cfRule>
    <cfRule type="cellIs" dxfId="77" priority="104" stopIfTrue="1" operator="equal">
      <formula>"CW 3120-R2"</formula>
    </cfRule>
    <cfRule type="cellIs" dxfId="76" priority="105" stopIfTrue="1" operator="equal">
      <formula>"CW 3240-R7"</formula>
    </cfRule>
  </conditionalFormatting>
  <conditionalFormatting sqref="D77">
    <cfRule type="cellIs" dxfId="75" priority="100" stopIfTrue="1" operator="equal">
      <formula>"CW 2130-R11"</formula>
    </cfRule>
    <cfRule type="cellIs" dxfId="74" priority="101" stopIfTrue="1" operator="equal">
      <formula>"CW 3120-R2"</formula>
    </cfRule>
    <cfRule type="cellIs" dxfId="73" priority="102" stopIfTrue="1" operator="equal">
      <formula>"CW 3240-R7"</formula>
    </cfRule>
  </conditionalFormatting>
  <conditionalFormatting sqref="D35">
    <cfRule type="cellIs" dxfId="72" priority="79" stopIfTrue="1" operator="equal">
      <formula>"CW 2130-R11"</formula>
    </cfRule>
    <cfRule type="cellIs" dxfId="71" priority="80" stopIfTrue="1" operator="equal">
      <formula>"CW 3120-R2"</formula>
    </cfRule>
    <cfRule type="cellIs" dxfId="70" priority="81" stopIfTrue="1" operator="equal">
      <formula>"CW 3240-R7"</formula>
    </cfRule>
  </conditionalFormatting>
  <conditionalFormatting sqref="D37">
    <cfRule type="cellIs" dxfId="69" priority="98" stopIfTrue="1" operator="equal">
      <formula>"CW 3120-R2"</formula>
    </cfRule>
    <cfRule type="cellIs" dxfId="68" priority="99" stopIfTrue="1" operator="equal">
      <formula>"CW 3240-R7"</formula>
    </cfRule>
  </conditionalFormatting>
  <conditionalFormatting sqref="D38:D39">
    <cfRule type="cellIs" dxfId="67" priority="89" stopIfTrue="1" operator="equal">
      <formula>"CW 2130-R11"</formula>
    </cfRule>
    <cfRule type="cellIs" dxfId="66" priority="90" stopIfTrue="1" operator="equal">
      <formula>"CW 3120-R2"</formula>
    </cfRule>
    <cfRule type="cellIs" dxfId="65" priority="91" stopIfTrue="1" operator="equal">
      <formula>"CW 3240-R7"</formula>
    </cfRule>
  </conditionalFormatting>
  <conditionalFormatting sqref="D44">
    <cfRule type="cellIs" dxfId="64" priority="84" stopIfTrue="1" operator="equal">
      <formula>"CW 2130-R11"</formula>
    </cfRule>
    <cfRule type="cellIs" dxfId="63" priority="85" stopIfTrue="1" operator="equal">
      <formula>"CW 3120-R2"</formula>
    </cfRule>
    <cfRule type="cellIs" dxfId="62" priority="86" stopIfTrue="1" operator="equal">
      <formula>"CW 3240-R7"</formula>
    </cfRule>
  </conditionalFormatting>
  <conditionalFormatting sqref="D43">
    <cfRule type="cellIs" dxfId="61" priority="87" stopIfTrue="1" operator="equal">
      <formula>"CW 3120-R2"</formula>
    </cfRule>
    <cfRule type="cellIs" dxfId="60" priority="88" stopIfTrue="1" operator="equal">
      <formula>"CW 3240-R7"</formula>
    </cfRule>
  </conditionalFormatting>
  <conditionalFormatting sqref="D34">
    <cfRule type="cellIs" dxfId="59" priority="82" stopIfTrue="1" operator="equal">
      <formula>"CW 3120-R2"</formula>
    </cfRule>
    <cfRule type="cellIs" dxfId="58" priority="83" stopIfTrue="1" operator="equal">
      <formula>"CW 3240-R7"</formula>
    </cfRule>
  </conditionalFormatting>
  <conditionalFormatting sqref="D157:D158">
    <cfRule type="cellIs" dxfId="57" priority="51" stopIfTrue="1" operator="equal">
      <formula>"CW 2130-R11"</formula>
    </cfRule>
    <cfRule type="cellIs" dxfId="56" priority="52" stopIfTrue="1" operator="equal">
      <formula>"CW 3120-R2"</formula>
    </cfRule>
    <cfRule type="cellIs" dxfId="55" priority="53" stopIfTrue="1" operator="equal">
      <formula>"CW 3240-R7"</formula>
    </cfRule>
  </conditionalFormatting>
  <conditionalFormatting sqref="D49">
    <cfRule type="cellIs" dxfId="54" priority="73" stopIfTrue="1" operator="equal">
      <formula>"CW 2130-R11"</formula>
    </cfRule>
    <cfRule type="cellIs" dxfId="53" priority="74" stopIfTrue="1" operator="equal">
      <formula>"CW 3120-R2"</formula>
    </cfRule>
    <cfRule type="cellIs" dxfId="52" priority="75" stopIfTrue="1" operator="equal">
      <formula>"CW 3240-R7"</formula>
    </cfRule>
  </conditionalFormatting>
  <conditionalFormatting sqref="D36">
    <cfRule type="cellIs" dxfId="51" priority="71" stopIfTrue="1" operator="equal">
      <formula>"CW 3120-R2"</formula>
    </cfRule>
    <cfRule type="cellIs" dxfId="50" priority="72" stopIfTrue="1" operator="equal">
      <formula>"CW 3240-R7"</formula>
    </cfRule>
  </conditionalFormatting>
  <conditionalFormatting sqref="D137">
    <cfRule type="cellIs" dxfId="49" priority="36" stopIfTrue="1" operator="equal">
      <formula>"CW 2130-R11"</formula>
    </cfRule>
    <cfRule type="cellIs" dxfId="48" priority="37" stopIfTrue="1" operator="equal">
      <formula>"CW 3120-R2"</formula>
    </cfRule>
    <cfRule type="cellIs" dxfId="47" priority="38" stopIfTrue="1" operator="equal">
      <formula>"CW 3240-R7"</formula>
    </cfRule>
  </conditionalFormatting>
  <conditionalFormatting sqref="D82">
    <cfRule type="cellIs" dxfId="46" priority="69" stopIfTrue="1" operator="equal">
      <formula>"CW 3120-R2"</formula>
    </cfRule>
    <cfRule type="cellIs" dxfId="45" priority="70" stopIfTrue="1" operator="equal">
      <formula>"CW 3240-R7"</formula>
    </cfRule>
  </conditionalFormatting>
  <conditionalFormatting sqref="D83:D84">
    <cfRule type="cellIs" dxfId="44" priority="66" stopIfTrue="1" operator="equal">
      <formula>"CW 2130-R11"</formula>
    </cfRule>
    <cfRule type="cellIs" dxfId="43" priority="67" stopIfTrue="1" operator="equal">
      <formula>"CW 3120-R2"</formula>
    </cfRule>
    <cfRule type="cellIs" dxfId="42" priority="68" stopIfTrue="1" operator="equal">
      <formula>"CW 3240-R7"</formula>
    </cfRule>
  </conditionalFormatting>
  <conditionalFormatting sqref="D81">
    <cfRule type="cellIs" dxfId="41" priority="56" stopIfTrue="1" operator="equal">
      <formula>"CW 3120-R2"</formula>
    </cfRule>
    <cfRule type="cellIs" dxfId="40" priority="57" stopIfTrue="1" operator="equal">
      <formula>"CW 3240-R7"</formula>
    </cfRule>
  </conditionalFormatting>
  <conditionalFormatting sqref="D159">
    <cfRule type="cellIs" dxfId="39" priority="48" stopIfTrue="1" operator="equal">
      <formula>"CW 2130-R11"</formula>
    </cfRule>
    <cfRule type="cellIs" dxfId="38" priority="49" stopIfTrue="1" operator="equal">
      <formula>"CW 3120-R2"</formula>
    </cfRule>
    <cfRule type="cellIs" dxfId="37" priority="50" stopIfTrue="1" operator="equal">
      <formula>"CW 3240-R7"</formula>
    </cfRule>
  </conditionalFormatting>
  <conditionalFormatting sqref="D51">
    <cfRule type="cellIs" dxfId="36" priority="54" stopIfTrue="1" operator="equal">
      <formula>"CW 3120-R2"</formula>
    </cfRule>
    <cfRule type="cellIs" dxfId="35" priority="55" stopIfTrue="1" operator="equal">
      <formula>"CW 3240-R7"</formula>
    </cfRule>
  </conditionalFormatting>
  <conditionalFormatting sqref="D136">
    <cfRule type="cellIs" dxfId="34" priority="39" stopIfTrue="1" operator="equal">
      <formula>"CW 3120-R2"</formula>
    </cfRule>
    <cfRule type="cellIs" dxfId="33" priority="40" stopIfTrue="1" operator="equal">
      <formula>"CW 3240-R7"</formula>
    </cfRule>
  </conditionalFormatting>
  <conditionalFormatting sqref="D161">
    <cfRule type="cellIs" dxfId="32" priority="46" stopIfTrue="1" operator="equal">
      <formula>"CW 3120-R2"</formula>
    </cfRule>
    <cfRule type="cellIs" dxfId="31" priority="47" stopIfTrue="1" operator="equal">
      <formula>"CW 3240-R7"</formula>
    </cfRule>
  </conditionalFormatting>
  <conditionalFormatting sqref="D145">
    <cfRule type="cellIs" dxfId="30" priority="33" stopIfTrue="1" operator="equal">
      <formula>"CW 2130-R11"</formula>
    </cfRule>
    <cfRule type="cellIs" dxfId="29" priority="34" stopIfTrue="1" operator="equal">
      <formula>"CW 3120-R2"</formula>
    </cfRule>
    <cfRule type="cellIs" dxfId="28" priority="35" stopIfTrue="1" operator="equal">
      <formula>"CW 3240-R7"</formula>
    </cfRule>
  </conditionalFormatting>
  <conditionalFormatting sqref="D138">
    <cfRule type="cellIs" dxfId="27" priority="31" stopIfTrue="1" operator="equal">
      <formula>"CW 3120-R2"</formula>
    </cfRule>
    <cfRule type="cellIs" dxfId="26" priority="32" stopIfTrue="1" operator="equal">
      <formula>"CW 3240-R7"</formula>
    </cfRule>
  </conditionalFormatting>
  <conditionalFormatting sqref="D135">
    <cfRule type="cellIs" dxfId="25" priority="23" stopIfTrue="1" operator="equal">
      <formula>"CW 2130-R11"</formula>
    </cfRule>
    <cfRule type="cellIs" dxfId="24" priority="24" stopIfTrue="1" operator="equal">
      <formula>"CW 3120-R2"</formula>
    </cfRule>
    <cfRule type="cellIs" dxfId="23" priority="25" stopIfTrue="1" operator="equal">
      <formula>"CW 3240-R7"</formula>
    </cfRule>
  </conditionalFormatting>
  <conditionalFormatting sqref="D139">
    <cfRule type="cellIs" dxfId="22" priority="44" stopIfTrue="1" operator="equal">
      <formula>"CW 3120-R2"</formula>
    </cfRule>
    <cfRule type="cellIs" dxfId="21" priority="45" stopIfTrue="1" operator="equal">
      <formula>"CW 3240-R7"</formula>
    </cfRule>
  </conditionalFormatting>
  <conditionalFormatting sqref="D143:D144">
    <cfRule type="cellIs" dxfId="20" priority="41" stopIfTrue="1" operator="equal">
      <formula>"CW 2130-R11"</formula>
    </cfRule>
    <cfRule type="cellIs" dxfId="19" priority="42" stopIfTrue="1" operator="equal">
      <formula>"CW 3120-R2"</formula>
    </cfRule>
    <cfRule type="cellIs" dxfId="18" priority="43" stopIfTrue="1" operator="equal">
      <formula>"CW 3240-R7"</formula>
    </cfRule>
  </conditionalFormatting>
  <conditionalFormatting sqref="D134">
    <cfRule type="cellIs" dxfId="17" priority="26" stopIfTrue="1" operator="equal">
      <formula>"CW 3120-R2"</formula>
    </cfRule>
    <cfRule type="cellIs" dxfId="16" priority="27" stopIfTrue="1" operator="equal">
      <formula>"CW 3240-R7"</formula>
    </cfRule>
  </conditionalFormatting>
  <conditionalFormatting sqref="D140:D141">
    <cfRule type="cellIs" dxfId="15" priority="28" stopIfTrue="1" operator="equal">
      <formula>"CW 2130-R11"</formula>
    </cfRule>
    <cfRule type="cellIs" dxfId="14" priority="29" stopIfTrue="1" operator="equal">
      <formula>"CW 3120-R2"</formula>
    </cfRule>
    <cfRule type="cellIs" dxfId="13" priority="30" stopIfTrue="1" operator="equal">
      <formula>"CW 3240-R7"</formula>
    </cfRule>
  </conditionalFormatting>
  <conditionalFormatting sqref="D124">
    <cfRule type="cellIs" dxfId="12" priority="15" stopIfTrue="1" operator="equal">
      <formula>"CW 2130-R11"</formula>
    </cfRule>
    <cfRule type="cellIs" dxfId="11" priority="16" stopIfTrue="1" operator="equal">
      <formula>"CW 3120-R2"</formula>
    </cfRule>
    <cfRule type="cellIs" dxfId="10" priority="17" stopIfTrue="1" operator="equal">
      <formula>"CW 3240-R7"</formula>
    </cfRule>
  </conditionalFormatting>
  <conditionalFormatting sqref="D40">
    <cfRule type="cellIs" dxfId="9" priority="12" stopIfTrue="1" operator="equal">
      <formula>"CW 2130-R11"</formula>
    </cfRule>
    <cfRule type="cellIs" dxfId="8" priority="13" stopIfTrue="1" operator="equal">
      <formula>"CW 3120-R2"</formula>
    </cfRule>
    <cfRule type="cellIs" dxfId="7" priority="14" stopIfTrue="1" operator="equal">
      <formula>"CW 3240-R7"</formula>
    </cfRule>
  </conditionalFormatting>
  <conditionalFormatting sqref="D142">
    <cfRule type="cellIs" dxfId="6" priority="9" stopIfTrue="1" operator="equal">
      <formula>"CW 2130-R11"</formula>
    </cfRule>
    <cfRule type="cellIs" dxfId="5" priority="10" stopIfTrue="1" operator="equal">
      <formula>"CW 3120-R2"</formula>
    </cfRule>
    <cfRule type="cellIs" dxfId="4" priority="11" stopIfTrue="1" operator="equal">
      <formula>"CW 3240-R7"</formula>
    </cfRule>
  </conditionalFormatting>
  <conditionalFormatting sqref="G93">
    <cfRule type="expression" dxfId="3" priority="8">
      <formula>G93&gt;(H168+H169)*0.05</formula>
    </cfRule>
  </conditionalFormatting>
  <conditionalFormatting sqref="D93">
    <cfRule type="cellIs" dxfId="2" priority="5" stopIfTrue="1" operator="equal">
      <formula>"CW 2130-R11"</formula>
    </cfRule>
    <cfRule type="cellIs" dxfId="1" priority="6" stopIfTrue="1" operator="equal">
      <formula>"CW 3120-R2"</formula>
    </cfRule>
    <cfRule type="cellIs" dxfId="0" priority="7" stopIfTrue="1" operator="equal">
      <formula>"CW 3240-R7"</formula>
    </cfRule>
  </conditionalFormatting>
  <dataValidations xWindow="1046" yWindow="460" count="4">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7:G68 G112:G115 G107:G109 G105 G101:G103 G99 G132 G56:G60 G16 G127 G149 G147 G10:G14 IJ112:IJ114 SF112:SF114 ACB112:ACB114 ALX112:ALX114 AVT112:AVT114 BFP112:BFP114 BPL112:BPL114 BZH112:BZH114 CJD112:CJD114 CSZ112:CSZ114 DCV112:DCV114 DMR112:DMR114 DWN112:DWN114 EGJ112:EGJ114 EQF112:EQF114 FAB112:FAB114 FJX112:FJX114 FTT112:FTT114 GDP112:GDP114 GNL112:GNL114 GXH112:GXH114 HHD112:HHD114 HQZ112:HQZ114 IAV112:IAV114 IKR112:IKR114 IUN112:IUN114 JEJ112:JEJ114 JOF112:JOF114 JYB112:JYB114 KHX112:KHX114 KRT112:KRT114 LBP112:LBP114 LLL112:LLL114 LVH112:LVH114 MFD112:MFD114 MOZ112:MOZ114 MYV112:MYV114 NIR112:NIR114 NSN112:NSN114 OCJ112:OCJ114 OMF112:OMF114 OWB112:OWB114 PFX112:PFX114 PPT112:PPT114 PZP112:PZP114 QJL112:QJL114 QTH112:QTH114 RDD112:RDD114 RMZ112:RMZ114 RWV112:RWV114 SGR112:SGR114 SQN112:SQN114 TAJ112:TAJ114 TKF112:TKF114 TUB112:TUB114 UDX112:UDX114 UNT112:UNT114 UXP112:UXP114 VHL112:VHL114 VRH112:VRH114 WBD112:WBD114 WKZ112:WKZ114 WUV112:WUV114 G75:G77 G29:G30 G38:G40 G51 IJ38:IJ40 G62 G135 SF67:SF68 ACB67:ACB68 ALX67:ALX68 AVT67:AVT68 BFP67:BFP68 BPL67:BPL68 BZH67:BZH68 CJD67:CJD68 CSZ67:CSZ68 DCV67:DCV68 DMR67:DMR68 DWN67:DWN68 EGJ67:EGJ68 EQF67:EQF68 FAB67:FAB68 FJX67:FJX68 FTT67:FTT68 GDP67:GDP68 GNL67:GNL68 GXH67:GXH68 HHD67:HHD68 HQZ67:HQZ68 IAV67:IAV68 IKR67:IKR68 IUN67:IUN68 JEJ67:JEJ68 JOF67:JOF68 JYB67:JYB68 KHX67:KHX68 KRT67:KRT68 LBP67:LBP68 LLL67:LLL68 LVH67:LVH68 MFD67:MFD68 MOZ67:MOZ68 MYV67:MYV68 NIR67:NIR68 NSN67:NSN68 OCJ67:OCJ68 OMF67:OMF68 OWB67:OWB68 PFX67:PFX68 PPT67:PPT68 PZP67:PZP68 QJL67:QJL68 QTH67:QTH68 RDD67:RDD68 RMZ67:RMZ68 RWV67:RWV68 SGR67:SGR68 SQN67:SQN68 TAJ67:TAJ68 TKF67:TKF68 TUB67:TUB68 UDX67:UDX68 UNT67:UNT68 UXP67:UXP68 VHL67:VHL68 VRH67:VRH68 WBD67:WBD68 WKZ67:WKZ68 WUV67:WUV68 IJ67:IJ68 G129:G130 G86 G90 IJ21:IJ22 WUV21:WUV22 WKZ21:WKZ22 WBD21:WBD22 VRH21:VRH22 VHL21:VHL22 UXP21:UXP22 UNT21:UNT22 UDX21:UDX22 TUB21:TUB22 TKF21:TKF22 TAJ21:TAJ22 SQN21:SQN22 SGR21:SGR22 RWV21:RWV22 RMZ21:RMZ22 RDD21:RDD22 QTH21:QTH22 QJL21:QJL22 PZP21:PZP22 PPT21:PPT22 PFX21:PFX22 OWB21:OWB22 OMF21:OMF22 OCJ21:OCJ22 NSN21:NSN22 NIR21:NIR22 MYV21:MYV22 MOZ21:MOZ22 MFD21:MFD22 LVH21:LVH22 LLL21:LLL22 LBP21:LBP22 KRT21:KRT22 KHX21:KHX22 JYB21:JYB22 JOF21:JOF22 JEJ21:JEJ22 IUN21:IUN22 IKR21:IKR22 IAV21:IAV22 HQZ21:HQZ22 HHD21:HHD22 GXH21:GXH22 GNL21:GNL22 GDP21:GDP22 FTT21:FTT22 FJX21:FJX22 FAB21:FAB22 EQF21:EQF22 EGJ21:EGJ22 DWN21:DWN22 DMR21:DMR22 DCV21:DCV22 CSZ21:CSZ22 CJD21:CJD22 BZH21:BZH22 BPL21:BPL22 BFP21:BFP22 AVT21:AVT22 ALX21:ALX22 ACB21:ACB22 SF21:SF22 G25 G27 G21:G22 G35:G36 G71 G73 G18 G64 G88 G137:G138 IJ118:IJ120 WUV118:WUV120 WKZ118:WKZ120 WBD118:WBD120 VRH118:VRH120 VHL118:VHL120 UXP118:UXP120 UNT118:UNT120 UDX118:UDX120 TUB118:TUB120 TKF118:TKF120 TAJ118:TAJ120 SQN118:SQN120 SGR118:SGR120 RWV118:RWV120 RMZ118:RMZ120 RDD118:RDD120 QTH118:QTH120 QJL118:QJL120 PZP118:PZP120 PPT118:PPT120 PFX118:PFX120 OWB118:OWB120 OMF118:OMF120 OCJ118:OCJ120 NSN118:NSN120 NIR118:NIR120 MYV118:MYV120 MOZ118:MOZ120 MFD118:MFD120 LVH118:LVH120 LLL118:LLL120 LBP118:LBP120 KRT118:KRT120 KHX118:KHX120 JYB118:JYB120 JOF118:JOF120 JEJ118:JEJ120 IUN118:IUN120 IKR118:IKR120 IAV118:IAV120 HQZ118:HQZ120 HHD118:HHD120 GXH118:GXH120 GNL118:GNL120 GDP118:GDP120 FTT118:FTT120 FJX118:FJX120 FAB118:FAB120 EQF118:EQF120 EGJ118:EGJ120 DWN118:DWN120 DMR118:DMR120 DCV118:DCV120 CSZ118:CSZ120 CJD118:CJD120 BZH118:BZH120 BPL118:BPL120 BFP118:BFP120 AVT118:AVT120 ALX118:ALX120 ACB118:ACB120 SF118:SF120 G32 WUV38:WUV40 WKZ38:WKZ40 WBD38:WBD40 VRH38:VRH40 VHL38:VHL40 UXP38:UXP40 UNT38:UNT40 UDX38:UDX40 TUB38:TUB40 TKF38:TKF40 TAJ38:TAJ40 SQN38:SQN40 SGR38:SGR40 RWV38:RWV40 RMZ38:RMZ40 RDD38:RDD40 QTH38:QTH40 QJL38:QJL40 PZP38:PZP40 PPT38:PPT40 PFX38:PFX40 OWB38:OWB40 OMF38:OMF40 OCJ38:OCJ40 NSN38:NSN40 NIR38:NIR40 MYV38:MYV40 MOZ38:MOZ40 MFD38:MFD40 LVH38:LVH40 LLL38:LLL40 LBP38:LBP40 KRT38:KRT40 KHX38:KHX40 JYB38:JYB40 JOF38:JOF40 JEJ38:JEJ40 IUN38:IUN40 IKR38:IKR40 IAV38:IAV40 HQZ38:HQZ40 HHD38:HHD40 GXH38:GXH40 GNL38:GNL40 GDP38:GDP40 FTT38:FTT40 FJX38:FJX40 FAB38:FAB40 EQF38:EQF40 EGJ38:EGJ40 DWN38:DWN40 DMR38:DMR40 DCV38:DCV40 CSZ38:CSZ40 CJD38:CJD40 BZH38:BZH40 BPL38:BPL40 BFP38:BFP40 AVT38:AVT40 ALX38:ALX40 ACB38:ACB40 SF38:SF40 SF35:SF36 G42 G44 IJ35:IJ36 G49 WUV35:WUV36 WKZ35:WKZ36 WBD35:WBD36 VRH35:VRH36 VHL35:VHL36 UXP35:UXP36 UNT35:UNT36 UDX35:UDX36 TUB35:TUB36 TKF35:TKF36 TAJ35:TAJ36 SQN35:SQN36 SGR35:SGR36 RWV35:RWV36 RMZ35:RMZ36 RDD35:RDD36 QTH35:QTH36 QJL35:QJL36 PZP35:PZP36 PPT35:PPT36 PFX35:PFX36 OWB35:OWB36 OMF35:OMF36 OCJ35:OCJ36 NSN35:NSN36 NIR35:NIR36 MYV35:MYV36 MOZ35:MOZ36 MFD35:MFD36 LVH35:LVH36 LLL35:LLL36 LBP35:LBP36 KRT35:KRT36 KHX35:KHX36 JYB35:JYB36 JOF35:JOF36 JEJ35:JEJ36 IUN35:IUN36 IKR35:IKR36 IAV35:IAV36 HQZ35:HQZ36 HHD35:HHD36 GXH35:GXH36 GNL35:GNL36 GDP35:GDP36 FTT35:FTT36 FJX35:FJX36 FAB35:FAB36 EQF35:EQF36 EGJ35:EGJ36 DWN35:DWN36 DMR35:DMR36 DCV35:DCV36 CSZ35:CSZ36 CJD35:CJD36 BZH35:BZH36 BPL35:BPL36 BFP35:BFP36 AVT35:AVT36 ALX35:ALX36 ACB35:ACB36 G46:G47 G79 G83:G84 IJ83:IJ84 WUV83:WUV84 WKZ83:WKZ84 WBD83:WBD84 VRH83:VRH84 VHL83:VHL84 UXP83:UXP84 UNT83:UNT84 UDX83:UDX84 TUB83:TUB84 TKF83:TKF84 TAJ83:TAJ84 SQN83:SQN84 SGR83:SGR84 RWV83:RWV84 RMZ83:RMZ84 RDD83:RDD84 QTH83:QTH84 QJL83:QJL84 PZP83:PZP84 PPT83:PPT84 PFX83:PFX84 OWB83:OWB84 OMF83:OMF84 OCJ83:OCJ84 NSN83:NSN84 NIR83:NIR84 MYV83:MYV84 MOZ83:MOZ84 MFD83:MFD84 LVH83:LVH84 LLL83:LLL84 LBP83:LBP84 KRT83:KRT84 KHX83:KHX84 JYB83:JYB84 JOF83:JOF84 JEJ83:JEJ84 IUN83:IUN84 IKR83:IKR84 IAV83:IAV84 HQZ83:HQZ84 HHD83:HHD84 GXH83:GXH84 GNL83:GNL84 GDP83:GDP84 FTT83:FTT84 FJX83:FJX84 FAB83:FAB84 EQF83:EQF84 EGJ83:EGJ84 DWN83:DWN84 DMR83:DMR84 DCV83:DCV84 CSZ83:CSZ84 CJD83:CJD84 BZH83:BZH84 BPL83:BPL84 BFP83:BFP84 AVT83:AVT84 ALX83:ALX84 ACB83:ACB84 SF83:SF84 ACB81 ALX81 AVT81 BFP81 BPL81 BZH81 CJD81 CSZ81 DCV81 DMR81 DWN81 EGJ81 EQF81 FAB81 FJX81 FTT81 GDP81 GNL81 GXH81 HHD81 HQZ81 IAV81 IKR81 IUN81 JEJ81 JOF81 JYB81 KHX81 KRT81 LBP81 LLL81 LVH81 MFD81 MOZ81 MYV81 NIR81 NSN81 OCJ81 OMF81 OWB81 PFX81 PPT81 PZP81 QJL81 QTH81 RDD81 RMZ81 RWV81 SGR81 SQN81 TAJ81 TKF81 TUB81 UDX81 UNT81 UXP81 VHL81 VRH81 WBD81 WKZ81 WUV81 IJ81 SF81 G151:G155 G158:G159 G161 G81 G118:G124 SF137:SF138 IJ137:IJ138 WUV137:WUV138 WKZ137:WKZ138 WBD137:WBD138 VRH137:VRH138 VHL137:VHL138 UXP137:UXP138 UNT137:UNT138 UDX137:UDX138 TUB137:TUB138 TKF137:TKF138 TAJ137:TAJ138 SQN137:SQN138 SGR137:SGR138 RWV137:RWV138 RMZ137:RMZ138 RDD137:RDD138 QTH137:QTH138 QJL137:QJL138 PZP137:PZP138 PPT137:PPT138 PFX137:PFX138 OWB137:OWB138 OMF137:OMF138 OCJ137:OCJ138 NSN137:NSN138 NIR137:NIR138 MYV137:MYV138 MOZ137:MOZ138 MFD137:MFD138 LVH137:LVH138 LLL137:LLL138 LBP137:LBP138 KRT137:KRT138 KHX137:KHX138 JYB137:JYB138 JOF137:JOF138 JEJ137:JEJ138 IUN137:IUN138 IKR137:IKR138 IAV137:IAV138 HQZ137:HQZ138 HHD137:HHD138 GXH137:GXH138 GNL137:GNL138 GDP137:GDP138 FTT137:FTT138 FJX137:FJX138 FAB137:FAB138 EQF137:EQF138 EGJ137:EGJ138 DWN137:DWN138 DMR137:DMR138 DCV137:DCV138 CSZ137:CSZ138 CJD137:CJD138 BZH137:BZH138 BPL137:BPL138 BFP137:BFP138 AVT137:AVT138 ALX137:ALX138 ACB137:ACB138 ACB135 SF135 IJ135 WUV135 WKZ135 WBD135 VRH135 VHL135 UXP135 UNT135 UDX135 TUB135 TKF135 TAJ135 SQN135 SGR135 RWV135 RMZ135 RDD135 QTH135 QJL135 PZP135 PPT135 PFX135 OWB135 OMF135 OCJ135 NSN135 NIR135 MYV135 MOZ135 MFD135 LVH135 LLL135 LBP135 KRT135 KHX135 JYB135 JOF135 JEJ135 IUN135 IKR135 IAV135 HQZ135 HHD135 GXH135 GNL135 GDP135 FTT135 FJX135 FAB135 EQF135 EGJ135 DWN135 DMR135 DCV135 CSZ135 CJD135 BZH135 BPL135 BFP135 AVT135 ALX135 SF140:SF145 ACB140:ACB145 ALX140:ALX145 AVT140:AVT145 BFP140:BFP145 BPL140:BPL145 BZH140:BZH145 CJD140:CJD145 CSZ140:CSZ145 DCV140:DCV145 DMR140:DMR145 DWN140:DWN145 EGJ140:EGJ145 EQF140:EQF145 FAB140:FAB145 FJX140:FJX145 FTT140:FTT145 GDP140:GDP145 GNL140:GNL145 GXH140:GXH145 HHD140:HHD145 HQZ140:HQZ145 IAV140:IAV145 IKR140:IKR145 IUN140:IUN145 JEJ140:JEJ145 JOF140:JOF145 JYB140:JYB145 KHX140:KHX145 KRT140:KRT145 LBP140:LBP145 LLL140:LLL145 LVH140:LVH145 MFD140:MFD145 MOZ140:MOZ145 MYV140:MYV145 NIR140:NIR145 NSN140:NSN145 OCJ140:OCJ145 OMF140:OMF145 OWB140:OWB145 PFX140:PFX145 PPT140:PPT145 PZP140:PZP145 QJL140:QJL145 QTH140:QTH145 RDD140:RDD145 RMZ140:RMZ145 RWV140:RWV145 SGR140:SGR145 SQN140:SQN145 TAJ140:TAJ145 TKF140:TKF145 TUB140:TUB145 UDX140:UDX145 UNT140:UNT145 UXP140:UXP145 VHL140:VHL145 VRH140:VRH145 WBD140:WBD145 WKZ140:WKZ145 WUV140:WUV145 IJ140:IJ145 G140:G145">
      <formula1>IF(G10&gt;=0.01,ROUND(G10,2),0.01)</formula1>
    </dataValidation>
    <dataValidation type="custom" allowBlank="1" showInputMessage="1" showErrorMessage="1" error="If you can enter a Unit  Price in this cell, pLease contact the Contract Administrator immediately!" sqref="G98 G100 G104 G72 WUV111 G9 G15 G17 WKZ134 G128 G110:G111 IJ111 SF111 ACB111 ALX111 AVT111 BFP111 BPL111 BZH111 CJD111 CSZ111 DCV111 DMR111 DWN111 EGJ111 EQF111 FAB111 FJX111 FTT111 GDP111 GNL111 GXH111 HHD111 HQZ111 IAV111 IKR111 IUN111 JEJ111 JOF111 JYB111 KHX111 KRT111 LBP111 LLL111 LVH111 MFD111 MOZ111 MYV111 NIR111 NSN111 OCJ111 OMF111 OWB111 PFX111 PPT111 PZP111 QJL111 QTH111 RDD111 RMZ111 RWV111 SGR111 SQN111 TAJ111 TKF111 TUB111 UDX111 UNT111 UXP111 VHL111 VRH111 WBD111 WKZ111 G116 G19 G55 G106 G63 G65 G28 G23:G24 G26 G74 G69:G70 G61 G37 IJ37 SF37 ACB37 ALX37 AVT37 BFP37 BPL37 BZH37 CJD37 CSZ37 DCV37 DMR37 DWN37 EGJ37 EQF37 FAB37 FJX37 FTT37 GDP37 GNL37 GXH37 HHD37 HQZ37 IAV37 IKR37 IUN37 JEJ37 JOF37 JYB37 KHX37 KRT37 LBP37 LLL37 LVH37 MFD37 MOZ37 MYV37 NIR37 NSN37 OCJ37 OMF37 OWB37 PFX37 PPT37 PZP37 QJL37 QTH37 RDD37 RMZ37 RWV37 SGR37 SQN37 TAJ37 TKF37 TUB37 UDX37 UNT37 UXP37 VHL37 VRH37 WBD37 WKZ37 WUV37 G34 IJ34 SF34 ACB34 ALX34 AVT34 BFP34 BPL34 BZH34 CJD34 CSZ34 DCV34 DMR34 DWN34 EGJ34 EQF34 FAB34 FJX34 FTT34 GDP34 GNL34 GXH34 HHD34 HQZ34 IAV34 IKR34 IUN34 JEJ34 JOF34 JYB34 KHX34 KRT34 LBP34 LLL34 LVH34 MFD34 MOZ34 MYV34 NIR34 NSN34 OCJ34 OMF34 OWB34 PFX34 PPT34 PZP34 QJL34 QTH34 RDD34 RMZ34 RWV34 SGR34 SQN34 TAJ34 TKF34 TUB34 UDX34 UNT34 UXP34 VHL34 VRH34 WBD34 WKZ34 WUV34 G82 IJ82 SF82 ACB82 ALX82 AVT82 BFP82 BPL82 BZH82 CJD82 CSZ82 DCV82 DMR82 DWN82 EGJ82 EQF82 FAB82 FJX82 FTT82 GDP82 GNL82 GXH82 HHD82 HQZ82 IAV82 IKR82 IUN82 JEJ82 JOF82 JYB82 KHX82 KRT82 LBP82 LLL82 LVH82 MFD82 MOZ82 MYV82 NIR82 NSN82 OCJ82 OMF82 OWB82 PFX82 PPT82 PZP82 QJL82 QTH82 RDD82 RMZ82 RWV82 SGR82 SQN82 TAJ82 TKF82 TUB82 UDX82 UNT82 UXP82 VHL82 VRH82 WBD82 WKZ82 WUV82 IJ139 SF139 ACB139 ALX139 AVT139 BFP139 BPL139 BZH139 CJD139 CSZ139 DCV139 DMR139 DWN139 EGJ139 EQF139 FAB139 FJX139 FTT139 GDP139 GNL139 GXH139 HHD139 HQZ139 IAV139 IKR139 IUN139 JEJ139 JOF139 JYB139 KHX139 KRT139 LBP139 LLL139 LVH139 MFD139 MOZ139 MYV139 NIR139 NSN139 OCJ139 OMF139 OWB139 PFX139 PPT139 PZP139 QJL139 QTH139 RDD139 RMZ139 RWV139 SGR139 SQN139 TAJ139 TKF139 TUB139 UDX139 UNT139 UXP139 VHL139 VRH139 WBD139 WKZ139 WUV139 WUV136 G136 IJ136 SF136 ACB136 ALX136 AVT136 BFP136 BPL136 BZH136 CJD136 CSZ136 DCV136 DMR136 DWN136 EGJ136 EQF136 FAB136 FJX136 FTT136 GDP136 GNL136 GXH136 HHD136 HQZ136 IAV136 IKR136 IUN136 JEJ136 JOF136 JYB136 KHX136 KRT136 LBP136 LLL136 LVH136 MFD136 MOZ136 MYV136 NIR136 NSN136 OCJ136 OMF136 OWB136 PFX136 PPT136 PZP136 QJL136 QTH136 RDD136 RMZ136 RWV136 SGR136 SQN136 TAJ136 TKF136 TUB136 UDX136 UNT136 UXP136 VHL136 VRH136 WBD136 WKZ136 G139 WUV134 G134 IJ134 SF134 ACB134 ALX134 AVT134 BFP134 BPL134 BZH134 CJD134 CSZ134 DCV134 DMR134 DWN134 EGJ134 EQF134 FAB134 FJX134 FTT134 GDP134 GNL134 GXH134 HHD134 HQZ134 IAV134 IKR134 IUN134 JEJ134 JOF134 JYB134 KHX134 KRT134 LBP134 LLL134 LVH134 MFD134 MOZ134 MYV134 NIR134 NSN134 OCJ134 OMF134 OWB134 PFX134 PPT134 PZP134 QJL134 QTH134 RDD134 RMZ134 RWV134 SGR134 SQN134 TAJ134 TKF134 TUB134 UDX134 UNT134 UXP134 VHL134 VRH134 WBD134 G125:G126">
      <formula1>"isblank(G3)"</formula1>
    </dataValidation>
    <dataValidation type="decimal" operator="equal" allowBlank="1" showInputMessage="1" showErrorMessage="1" errorTitle="ENTRY ERROR!" error="Lump Sum Price cannot be more than 5% of the Subtotal Bid Price for Part 2: 2021 Construction._x000a_Must be greater than 0 and cannot include fractions of a cent. " promptTitle="CAUTION" prompt="Enter your LUMP SUM BID PRICE_x000a_only after all other bid prices have been entered; you are restricted to a maximum of 5% of the Subtotal Bid for Part 2: 2021 Construction in accordance with contract conditions. You do not need to type in the &quot;$&quot;" sqref="G164">
      <formula1>IF(AND(G164&gt;=0.01,G164&lt;=H173*0.05),ROUND(G164,2),0.01)</formula1>
    </dataValidation>
    <dataValidation type="decimal" operator="equal" allowBlank="1" showInputMessage="1" showErrorMessage="1" errorTitle="ENTRY ERROR!" error="Lump Sum Price cannot be more than 5% of the Subtotal Bid Price for Part 1: 2020 Construction._x000a_Must be greater than 0 and cannot include fractions of a cent. " promptTitle="CAUTION" prompt="Enter your LUMP SUM BID PRICE_x000a_only after all other bid prices have been entered; you are restricted to a maximum of 5% of the Subtotal Bid for Part 1: 2020 Construction in accordance with contract conditions. You do not need to type in the &quot;$&quot;" sqref="G93">
      <formula1>IF(AND(G93&gt;=0.01,G93&lt;=(H168+H169)*0.05),ROUND(G93,2),0.01)</formula1>
    </dataValidation>
  </dataValidations>
  <pageMargins left="0.51181102362204722" right="0.51181102362204722" top="0.74803149606299213" bottom="0.74803149606299213" header="0.23622047244094491" footer="0.23622047244094491"/>
  <pageSetup scale="74" orientation="portrait" r:id="rId1"/>
  <headerFooter alignWithMargins="0">
    <oddHeader>&amp;L&amp;10The City of Winnipeg
Tender No. 471-2020&amp;R&amp;10Bid Submission
&amp;P of &amp;N</oddHeader>
    <oddFooter xml:space="preserve">&amp;R                   </oddFooter>
  </headerFooter>
  <rowBreaks count="7" manualBreakCount="7">
    <brk id="32" min="1" max="7" man="1"/>
    <brk id="52" min="1" max="7" man="1"/>
    <brk id="79" min="1" max="7" man="1"/>
    <brk id="94" min="1" max="7" man="1"/>
    <brk id="115" min="1" max="7" man="1"/>
    <brk id="138" min="1" max="7" man="1"/>
    <brk id="165"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FORM B PRICES</vt:lpstr>
      <vt:lpstr>'FORM B PRICES'!Print_Area</vt:lpstr>
      <vt:lpstr>'FORM B PRICES'!Print_Titles</vt:lpstr>
      <vt:lpstr>'FORM B PRICES'!XEVERYTHING</vt:lpstr>
      <vt:lpstr>'FORM B PRICES'!XITEMS</vt:lpstr>
    </vt:vector>
  </TitlesOfParts>
  <Manager>ProjectWise system account</Manager>
  <Company>City of Winnipeg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MRF Final - formatting check</dc:title>
  <dc:creator>Public Works Engineering</dc:creator>
  <dc:description>Checked by HP on July 29th_x000d_
_x000d_
_x000d_
File Size 42366_x000d_
</dc:description>
  <cp:lastModifiedBy>Funk, Mike</cp:lastModifiedBy>
  <cp:lastPrinted>2020-07-29T13:58:07Z</cp:lastPrinted>
  <dcterms:created xsi:type="dcterms:W3CDTF">1999-03-31T15:44:33Z</dcterms:created>
  <dcterms:modified xsi:type="dcterms:W3CDTF">2020-07-30T14:08:44Z</dcterms:modified>
  <cp:category>7</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y fmtid="{D5CDD505-2E9C-101B-9397-08002B2CF9AE}" pid="4" name="Folder_Number">
    <vt:lpwstr>30502</vt:lpwstr>
  </property>
  <property fmtid="{D5CDD505-2E9C-101B-9397-08002B2CF9AE}" pid="5" name="Folder_Code">
    <vt:lpwstr>202914</vt:lpwstr>
  </property>
  <property fmtid="{D5CDD505-2E9C-101B-9397-08002B2CF9AE}" pid="6" name="Folder_Name">
    <vt:lpwstr>Tender &amp; Contract Documents</vt:lpwstr>
  </property>
  <property fmtid="{D5CDD505-2E9C-101B-9397-08002B2CF9AE}" pid="7" name="Folder_Description">
    <vt:lpwstr>Tender &amp; Contract Documents</vt:lpwstr>
  </property>
  <property fmtid="{D5CDD505-2E9C-101B-9397-08002B2CF9AE}" pid="8" name="/Folder_Name/">
    <vt:lpwstr>Projects/202914 Pavement Renew DayPandoraLagRegent/2. Work/Tender &amp; Contract Documents</vt:lpwstr>
  </property>
  <property fmtid="{D5CDD505-2E9C-101B-9397-08002B2CF9AE}" pid="9" name="/Folder_Description/">
    <vt:lpwstr>/202914 Pavement Renew DayPandoraLagRegent//Tender &amp; Contract Documents</vt:lpwstr>
  </property>
  <property fmtid="{D5CDD505-2E9C-101B-9397-08002B2CF9AE}" pid="10" name="Folder_Version">
    <vt:lpwstr/>
  </property>
  <property fmtid="{D5CDD505-2E9C-101B-9397-08002B2CF9AE}" pid="11" name="Folder_VersionSeq">
    <vt:lpwstr/>
  </property>
  <property fmtid="{D5CDD505-2E9C-101B-9397-08002B2CF9AE}" pid="12" name="Folder_Manager">
    <vt:lpwstr>pwsystem</vt:lpwstr>
  </property>
  <property fmtid="{D5CDD505-2E9C-101B-9397-08002B2CF9AE}" pid="13" name="Folder_ManagerDesc">
    <vt:lpwstr>ProjectWise system account</vt:lpwstr>
  </property>
  <property fmtid="{D5CDD505-2E9C-101B-9397-08002B2CF9AE}" pid="14" name="Folder_Storage">
    <vt:lpwstr>Projects 2020</vt:lpwstr>
  </property>
  <property fmtid="{D5CDD505-2E9C-101B-9397-08002B2CF9AE}" pid="15" name="Folder_StorageDesc">
    <vt:lpwstr>Projects 2020</vt:lpwstr>
  </property>
  <property fmtid="{D5CDD505-2E9C-101B-9397-08002B2CF9AE}" pid="16" name="Folder_Creator">
    <vt:lpwstr>pwsystem</vt:lpwstr>
  </property>
  <property fmtid="{D5CDD505-2E9C-101B-9397-08002B2CF9AE}" pid="17" name="Folder_CreatorDesc">
    <vt:lpwstr>ProjectWise system account</vt:lpwstr>
  </property>
  <property fmtid="{D5CDD505-2E9C-101B-9397-08002B2CF9AE}" pid="18" name="Folder_CreateDate">
    <vt:lpwstr>05.22.2020 04:06 PM</vt:lpwstr>
  </property>
  <property fmtid="{D5CDD505-2E9C-101B-9397-08002B2CF9AE}" pid="19" name="Folder_Updater">
    <vt:lpwstr>40MRF</vt:lpwstr>
  </property>
  <property fmtid="{D5CDD505-2E9C-101B-9397-08002B2CF9AE}" pid="20" name="Folder_UpdaterDesc">
    <vt:lpwstr>Funk, Mike</vt:lpwstr>
  </property>
  <property fmtid="{D5CDD505-2E9C-101B-9397-08002B2CF9AE}" pid="21" name="Folder_UpdateDate">
    <vt:lpwstr>07.10.2020 03:39 PM</vt:lpwstr>
  </property>
  <property fmtid="{D5CDD505-2E9C-101B-9397-08002B2CF9AE}" pid="22" name="Document_Number">
    <vt:lpwstr>1</vt:lpwstr>
  </property>
  <property fmtid="{D5CDD505-2E9C-101B-9397-08002B2CF9AE}" pid="23" name="Document_Name">
    <vt:lpwstr>471-2020_Form_B-Estimate.xlsx</vt:lpwstr>
  </property>
  <property fmtid="{D5CDD505-2E9C-101B-9397-08002B2CF9AE}" pid="24" name="Document_FileName">
    <vt:lpwstr>471-2020_Form_B-Estimate.xlsx</vt:lpwstr>
  </property>
  <property fmtid="{D5CDD505-2E9C-101B-9397-08002B2CF9AE}" pid="25" name="Document_Version">
    <vt:lpwstr>7</vt:lpwstr>
  </property>
  <property fmtid="{D5CDD505-2E9C-101B-9397-08002B2CF9AE}" pid="26" name="Document_VersionSeq">
    <vt:lpwstr>7</vt:lpwstr>
  </property>
  <property fmtid="{D5CDD505-2E9C-101B-9397-08002B2CF9AE}" pid="27" name="Document_Creator">
    <vt:lpwstr/>
  </property>
  <property fmtid="{D5CDD505-2E9C-101B-9397-08002B2CF9AE}" pid="28" name="Document_CreatorDesc">
    <vt:lpwstr/>
  </property>
  <property fmtid="{D5CDD505-2E9C-101B-9397-08002B2CF9AE}" pid="29" name="Document_CreateDate">
    <vt:lpwstr/>
  </property>
  <property fmtid="{D5CDD505-2E9C-101B-9397-08002B2CF9AE}" pid="30" name="Document_Updater">
    <vt:lpwstr/>
  </property>
  <property fmtid="{D5CDD505-2E9C-101B-9397-08002B2CF9AE}" pid="31" name="Document_UpdaterDesc">
    <vt:lpwstr/>
  </property>
  <property fmtid="{D5CDD505-2E9C-101B-9397-08002B2CF9AE}" pid="32" name="Document_UpdateDate">
    <vt:lpwstr/>
  </property>
  <property fmtid="{D5CDD505-2E9C-101B-9397-08002B2CF9AE}" pid="33" name="Document_Size">
    <vt:lpwstr/>
  </property>
  <property fmtid="{D5CDD505-2E9C-101B-9397-08002B2CF9AE}" pid="34" name="Document_Storage">
    <vt:lpwstr/>
  </property>
  <property fmtid="{D5CDD505-2E9C-101B-9397-08002B2CF9AE}" pid="35" name="Document_StorageDesc">
    <vt:lpwstr/>
  </property>
  <property fmtid="{D5CDD505-2E9C-101B-9397-08002B2CF9AE}" pid="36" name="Document_Department">
    <vt:lpwstr/>
  </property>
  <property fmtid="{D5CDD505-2E9C-101B-9397-08002B2CF9AE}" pid="37" name="Document_DepartmentDesc">
    <vt:lpwstr/>
  </property>
</Properties>
</file>