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092" yWindow="96" windowWidth="19296" windowHeight="934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PRICES'!$B$6:$H$99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PRICES'!$B$1:$IV$92</definedName>
    <definedName name="XITEMS">'FORM B - PRICES'!$B$6:$IV$92</definedName>
  </definedNames>
  <calcPr fullCalcOnLoad="1" fullPrecision="0"/>
</workbook>
</file>

<file path=xl/sharedStrings.xml><?xml version="1.0" encoding="utf-8"?>
<sst xmlns="http://schemas.openxmlformats.org/spreadsheetml/2006/main" count="355" uniqueCount="204">
  <si>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</si>
  <si>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</si>
  <si>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</si>
  <si>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</si>
  <si>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</si>
  <si>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</si>
  <si>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</si>
  <si>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</si>
  <si>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</si>
  <si>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</si>
  <si>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</si>
  <si>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</si>
  <si>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</si>
  <si>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</si>
  <si>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</si>
  <si>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</si>
  <si>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</si>
  <si>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</si>
  <si>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</si>
  <si>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</si>
  <si>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</si>
  <si>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</si>
  <si>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</si>
  <si>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</si>
  <si>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</si>
  <si>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PART 1 - Murray Avenue Gravel Road Renewal - 1+250 to Gateside Street</t>
  </si>
  <si>
    <t>PART 2 - Murray Avenue Gravel Road Renewal - McPhillips Street to 1+250</t>
  </si>
  <si>
    <t>ROADWORK - REMOVALS/RENEWALS</t>
  </si>
  <si>
    <t>A001</t>
  </si>
  <si>
    <t>A.1</t>
  </si>
  <si>
    <t>Clearing and Grubbing</t>
  </si>
  <si>
    <t>CW 3010-R4</t>
  </si>
  <si>
    <t>m²</t>
  </si>
  <si>
    <t>A002</t>
  </si>
  <si>
    <t>A.2</t>
  </si>
  <si>
    <t>Stripping and Stockpiling Topsoil</t>
  </si>
  <si>
    <t>m³</t>
  </si>
  <si>
    <t>A003</t>
  </si>
  <si>
    <t>A.3</t>
  </si>
  <si>
    <t>Excavation</t>
  </si>
  <si>
    <t>A004</t>
  </si>
  <si>
    <t>A.4</t>
  </si>
  <si>
    <t>Sub-Grade Compaction</t>
  </si>
  <si>
    <t>A007</t>
  </si>
  <si>
    <t>A.5</t>
  </si>
  <si>
    <t>Crushed Sub-base Material</t>
  </si>
  <si>
    <t>A008</t>
  </si>
  <si>
    <t>i)</t>
  </si>
  <si>
    <t>50 mm - Limestone</t>
  </si>
  <si>
    <t>tonne</t>
  </si>
  <si>
    <t>A009</t>
  </si>
  <si>
    <t>ii)</t>
  </si>
  <si>
    <t xml:space="preserve">150 mm - Limestone </t>
  </si>
  <si>
    <t>A010</t>
  </si>
  <si>
    <t>A.6</t>
  </si>
  <si>
    <t>Supplying and Placing Base Course Material</t>
  </si>
  <si>
    <t>A013</t>
  </si>
  <si>
    <t>A.7</t>
  </si>
  <si>
    <t xml:space="preserve">Ditch Grading </t>
  </si>
  <si>
    <t>A015</t>
  </si>
  <si>
    <t>A.8</t>
  </si>
  <si>
    <t>Ditch Excavation</t>
  </si>
  <si>
    <t>A022B</t>
  </si>
  <si>
    <t>A.9</t>
  </si>
  <si>
    <t>Separation / Reinforcement Geotextile Fabric</t>
  </si>
  <si>
    <t xml:space="preserve">CW 3130-R4 </t>
  </si>
  <si>
    <t>A022A</t>
  </si>
  <si>
    <t>A.10</t>
  </si>
  <si>
    <t>Supply and Install Geogrid</t>
  </si>
  <si>
    <t>CW 3135-R1</t>
  </si>
  <si>
    <t>C055</t>
  </si>
  <si>
    <t>A.11</t>
  </si>
  <si>
    <t xml:space="preserve">Construction of Asphaltic Concrete Pavements </t>
  </si>
  <si>
    <t xml:space="preserve">CW 3410-R9 </t>
  </si>
  <si>
    <t>C059</t>
  </si>
  <si>
    <t>Tie-ins and Approaches</t>
  </si>
  <si>
    <t>C060</t>
  </si>
  <si>
    <t>a)</t>
  </si>
  <si>
    <t>Type IA</t>
  </si>
  <si>
    <t>A.12</t>
  </si>
  <si>
    <t xml:space="preserve">Asphalt Surface Treatment </t>
  </si>
  <si>
    <t>E11</t>
  </si>
  <si>
    <t>D006</t>
  </si>
  <si>
    <t>A.13</t>
  </si>
  <si>
    <t xml:space="preserve">Reflective Crack Maintenance </t>
  </si>
  <si>
    <t>CW 3250-R7</t>
  </si>
  <si>
    <t>m</t>
  </si>
  <si>
    <t>E008</t>
  </si>
  <si>
    <t>A.14</t>
  </si>
  <si>
    <t>Sewer Service</t>
  </si>
  <si>
    <t>CW 2130-R12, E16</t>
  </si>
  <si>
    <t>E009</t>
  </si>
  <si>
    <t>1050 mm, LDS</t>
  </si>
  <si>
    <t>E011</t>
  </si>
  <si>
    <t>Trenchless Installation, Class B Type Sand Bedding, Class 3 Backfill</t>
  </si>
  <si>
    <t>A.15</t>
  </si>
  <si>
    <t>Manhole</t>
  </si>
  <si>
    <t>SD-011</t>
  </si>
  <si>
    <t>1800mm diameter base</t>
  </si>
  <si>
    <t>vert m</t>
  </si>
  <si>
    <t>A.16</t>
  </si>
  <si>
    <t>Abandoning Existing Sewers with Cement-Stabilized Flowable Fill</t>
  </si>
  <si>
    <t>E052s</t>
  </si>
  <si>
    <t>A.17</t>
  </si>
  <si>
    <t>Corrugated Steel Pipe - Supply</t>
  </si>
  <si>
    <t>CW 3610-R3</t>
  </si>
  <si>
    <t>E055s</t>
  </si>
  <si>
    <t>(450 mm, 1.6  gauge)</t>
  </si>
  <si>
    <t>(900 mm, 2.0  gauge)</t>
  </si>
  <si>
    <t>E057i</t>
  </si>
  <si>
    <t>A.18</t>
  </si>
  <si>
    <t>Corrugated Steel Pipe - Install</t>
  </si>
  <si>
    <t>E060i</t>
  </si>
  <si>
    <t>A.19</t>
  </si>
  <si>
    <t>Corrugated Steel Pipe Removal</t>
  </si>
  <si>
    <t>CW 3610-R3, E12</t>
  </si>
  <si>
    <t>A.20</t>
  </si>
  <si>
    <t>Supply and Install Culvert End Markers</t>
  </si>
  <si>
    <t>CW 3610-R3, E13</t>
  </si>
  <si>
    <t>ea</t>
  </si>
  <si>
    <t>A.21</t>
  </si>
  <si>
    <t>Relocate LDS Inlet Structure</t>
  </si>
  <si>
    <t>E16, E18</t>
  </si>
  <si>
    <t>LS</t>
  </si>
  <si>
    <t>G004</t>
  </si>
  <si>
    <t>A.22</t>
  </si>
  <si>
    <t>Seeding</t>
  </si>
  <si>
    <t>CW 3520-R7</t>
  </si>
  <si>
    <t>H013</t>
  </si>
  <si>
    <t>A.23</t>
  </si>
  <si>
    <t>Grouted Stone Riprap</t>
  </si>
  <si>
    <t>CW 3615-R2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</si>
  <si>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</si>
  <si>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</si>
  <si>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</si>
  <si>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</si>
  <si>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</si>
  <si>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</si>
  <si>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</si>
  <si>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</si>
  <si>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</si>
  <si>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B094</t>
  </si>
  <si>
    <t>B.10</t>
  </si>
  <si>
    <t>Drilled Dowels</t>
  </si>
  <si>
    <t xml:space="preserve">CW 3230-R7
</t>
  </si>
  <si>
    <t>B096</t>
  </si>
  <si>
    <t>28.6 mm Diameter</t>
  </si>
  <si>
    <t>each</t>
  </si>
  <si>
    <t>B097</t>
  </si>
  <si>
    <t>B.11</t>
  </si>
  <si>
    <t>Drilled Tie Bars</t>
  </si>
  <si>
    <t>B098</t>
  </si>
  <si>
    <t>20 M Deformed Tie Bar</t>
  </si>
  <si>
    <t>B107i</t>
  </si>
  <si>
    <t>B.12</t>
  </si>
  <si>
    <t xml:space="preserve">Miscellaneous Concrete Slab Installation </t>
  </si>
  <si>
    <t xml:space="preserve">CW 3235-R9  </t>
  </si>
  <si>
    <t>B112i</t>
  </si>
  <si>
    <t>Bullnose</t>
  </si>
  <si>
    <t>SD-227C</t>
  </si>
  <si>
    <t>B126r</t>
  </si>
  <si>
    <t>B.13</t>
  </si>
  <si>
    <t>Concrete Curb Removal</t>
  </si>
  <si>
    <t xml:space="preserve">CW 3240-R9 </t>
  </si>
  <si>
    <t>B127r</t>
  </si>
  <si>
    <t>Barrier (Separate)</t>
  </si>
  <si>
    <t>B135i</t>
  </si>
  <si>
    <t>B.14</t>
  </si>
  <si>
    <t>Concrete Curb Installation</t>
  </si>
  <si>
    <t>B136i</t>
  </si>
  <si>
    <t>Barrier (180 mm reveal ht, Dowelled)</t>
  </si>
  <si>
    <t>SD-205</t>
  </si>
  <si>
    <t>B188</t>
  </si>
  <si>
    <t>B.15</t>
  </si>
  <si>
    <t>Supply and Installation of Dowel Assemblies</t>
  </si>
  <si>
    <t>CW 3310-R14</t>
  </si>
  <si>
    <t>C001</t>
  </si>
  <si>
    <t>B.16</t>
  </si>
  <si>
    <t>Concrete Pavements, Median Slabs, Bull-noses, and Safety Medians</t>
  </si>
  <si>
    <t>C007</t>
  </si>
  <si>
    <t>Construction of 230 mm Concrete Pavement (Plain-Dowelled)</t>
  </si>
  <si>
    <t>B.17</t>
  </si>
  <si>
    <t>B.18</t>
  </si>
  <si>
    <t>B.19</t>
  </si>
  <si>
    <t>B.20</t>
  </si>
  <si>
    <t>B.21</t>
  </si>
  <si>
    <t>B.22</t>
  </si>
  <si>
    <t>B.23</t>
  </si>
  <si>
    <t>B.24</t>
  </si>
  <si>
    <t>Relocate "Ivan's Autobody" Sign</t>
  </si>
  <si>
    <t>E14</t>
  </si>
  <si>
    <t>CW 3610-R3, E18</t>
  </si>
  <si>
    <t>Locked?</t>
  </si>
  <si>
    <t>LOCKED</t>
  </si>
  <si>
    <t>ha</t>
  </si>
  <si>
    <t>ROADWORK - NEW CONSTRUCTION</t>
  </si>
  <si>
    <t>CW 2130-R12</t>
  </si>
  <si>
    <t>(SEE B9)</t>
  </si>
  <si>
    <t>CW 3110-R16</t>
  </si>
  <si>
    <t>CW 3110-R16, E15, E18</t>
  </si>
  <si>
    <t>CW 3110-R16, E18</t>
  </si>
  <si>
    <t>CW 3110-R16, E17, E18</t>
  </si>
  <si>
    <t>E057s</t>
  </si>
  <si>
    <t>E062i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</si>
</sst>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"/>
  </numFmts>
  <fonts count="4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2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177" fontId="9" fillId="0" borderId="3" applyFill="0">
      <alignment horizontal="right"/>
      <protection/>
    </xf>
    <xf numFmtId="0" fontId="30" fillId="21" borderId="5" applyNumberFormat="0" applyAlignment="0" applyProtection="0"/>
    <xf numFmtId="0" fontId="30" fillId="21" borderId="5" applyNumberFormat="0" applyAlignment="0" applyProtection="0"/>
    <xf numFmtId="0" fontId="32" fillId="22" borderId="6" applyNumberFormat="0" applyAlignment="0" applyProtection="0"/>
    <xf numFmtId="0" fontId="32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191" fontId="10" fillId="0" borderId="3" applyNumberFormat="0" applyFont="0" applyFill="0" applyBorder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9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61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8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17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13" xfId="0" applyNumberFormat="1" applyBorder="1" applyAlignment="1">
      <alignment horizontal="right"/>
    </xf>
    <xf numFmtId="0" fontId="0" fillId="2" borderId="20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21" xfId="0" applyNumberFormat="1" applyFont="1" applyFill="1" applyBorder="1" applyAlignment="1" applyProtection="1">
      <alignment horizontal="left" vertical="center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2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5" xfId="0" applyNumberFormat="1" applyBorder="1" applyAlignment="1">
      <alignment horizontal="center"/>
    </xf>
    <xf numFmtId="166" fontId="0" fillId="2" borderId="23" xfId="0" applyNumberFormat="1" applyBorder="1" applyAlignment="1">
      <alignment horizontal="right"/>
    </xf>
    <xf numFmtId="1" fontId="0" fillId="2" borderId="18" xfId="0" applyNumberFormat="1" applyBorder="1" applyAlignment="1">
      <alignment vertical="top"/>
    </xf>
    <xf numFmtId="0" fontId="0" fillId="2" borderId="18" xfId="0" applyNumberFormat="1" applyBorder="1" applyAlignment="1">
      <alignment vertical="top"/>
    </xf>
    <xf numFmtId="172" fontId="2" fillId="25" borderId="21" xfId="0" applyNumberFormat="1" applyFont="1" applyFill="1" applyBorder="1" applyAlignment="1" applyProtection="1">
      <alignment horizontal="left" vertical="center" wrapText="1"/>
      <protection/>
    </xf>
    <xf numFmtId="0" fontId="0" fillId="2" borderId="18" xfId="0" applyNumberFormat="1" applyBorder="1" applyAlignment="1">
      <alignment horizontal="right"/>
    </xf>
    <xf numFmtId="172" fontId="38" fillId="0" borderId="1" xfId="0" applyNumberFormat="1" applyFont="1" applyFill="1" applyBorder="1" applyAlignment="1" applyProtection="1">
      <alignment horizontal="center" vertical="top" wrapText="1"/>
      <protection/>
    </xf>
    <xf numFmtId="174" fontId="38" fillId="0" borderId="1" xfId="0" applyNumberFormat="1" applyFont="1" applyFill="1" applyBorder="1" applyAlignment="1" applyProtection="1">
      <alignment vertical="top"/>
      <protection locked="0"/>
    </xf>
    <xf numFmtId="0" fontId="39" fillId="2" borderId="0" xfId="0" applyFont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172" fontId="38" fillId="0" borderId="1" xfId="0" applyNumberFormat="1" applyFont="1" applyFill="1" applyBorder="1" applyAlignment="1" applyProtection="1">
      <alignment horizontal="left" vertical="top" wrapText="1"/>
      <protection/>
    </xf>
    <xf numFmtId="0" fontId="38" fillId="0" borderId="1" xfId="0" applyNumberFormat="1" applyFont="1" applyFill="1" applyBorder="1" applyAlignment="1" applyProtection="1">
      <alignment horizontal="center" vertical="top" wrapText="1"/>
      <protection/>
    </xf>
    <xf numFmtId="1" fontId="38" fillId="0" borderId="1" xfId="0" applyNumberFormat="1" applyFont="1" applyFill="1" applyBorder="1" applyAlignment="1" applyProtection="1">
      <alignment horizontal="right" vertical="top"/>
      <protection/>
    </xf>
    <xf numFmtId="0" fontId="39" fillId="0" borderId="0" xfId="0" applyFont="1" applyFill="1" applyAlignment="1" applyProtection="1">
      <alignment horizontal="center" vertical="top"/>
      <protection/>
    </xf>
    <xf numFmtId="0" fontId="39" fillId="0" borderId="0" xfId="0" applyFont="1" applyFill="1" applyAlignment="1">
      <alignment/>
    </xf>
    <xf numFmtId="0" fontId="38" fillId="0" borderId="1" xfId="0" applyNumberFormat="1" applyFont="1" applyFill="1" applyBorder="1" applyAlignment="1" applyProtection="1">
      <alignment vertical="center"/>
      <protection/>
    </xf>
    <xf numFmtId="0" fontId="39" fillId="26" borderId="0" xfId="0" applyFont="1" applyFill="1" applyAlignment="1" applyProtection="1">
      <alignment horizontal="center" vertical="top"/>
      <protection/>
    </xf>
    <xf numFmtId="0" fontId="39" fillId="26" borderId="0" xfId="0" applyFont="1" applyFill="1" applyAlignment="1">
      <alignment/>
    </xf>
    <xf numFmtId="1" fontId="38" fillId="0" borderId="1" xfId="0" applyNumberFormat="1" applyFont="1" applyFill="1" applyBorder="1" applyAlignment="1" applyProtection="1">
      <alignment horizontal="right" vertical="top" wrapText="1"/>
      <protection/>
    </xf>
    <xf numFmtId="172" fontId="38" fillId="0" borderId="1" xfId="0" applyNumberFormat="1" applyFont="1" applyFill="1" applyBorder="1" applyAlignment="1" applyProtection="1">
      <alignment vertical="top" wrapText="1"/>
      <protection/>
    </xf>
    <xf numFmtId="0" fontId="39" fillId="0" borderId="0" xfId="0" applyFont="1" applyFill="1" applyAlignment="1">
      <alignment vertical="top"/>
    </xf>
    <xf numFmtId="0" fontId="39" fillId="2" borderId="0" xfId="0" applyFont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>
      <alignment/>
    </xf>
    <xf numFmtId="174" fontId="4" fillId="0" borderId="0" xfId="181" applyNumberFormat="1" applyFont="1" applyFill="1" applyBorder="1" applyAlignment="1" applyProtection="1">
      <alignment horizontal="right" vertical="top" wrapText="1"/>
      <protection/>
    </xf>
    <xf numFmtId="0" fontId="0" fillId="0" borderId="0" xfId="181" applyNumberFormat="1" applyFont="1" applyFill="1" applyBorder="1" applyAlignment="1" applyProtection="1">
      <alignment horizontal="center" vertical="top" wrapText="1"/>
      <protection/>
    </xf>
    <xf numFmtId="172" fontId="38" fillId="0" borderId="24" xfId="0" applyNumberFormat="1" applyFont="1" applyFill="1" applyBorder="1" applyAlignment="1" applyProtection="1">
      <alignment horizontal="left" vertical="top" wrapText="1"/>
      <protection/>
    </xf>
    <xf numFmtId="0" fontId="39" fillId="0" borderId="0" xfId="0" applyNumberFormat="1" applyFont="1" applyFill="1" applyAlignment="1">
      <alignment vertical="center"/>
    </xf>
    <xf numFmtId="176" fontId="38" fillId="0" borderId="24" xfId="0" applyNumberFormat="1" applyFont="1" applyFill="1" applyBorder="1" applyAlignment="1" applyProtection="1">
      <alignment horizontal="center" vertical="top"/>
      <protection/>
    </xf>
    <xf numFmtId="4" fontId="38" fillId="0" borderId="24" xfId="0" applyNumberFormat="1" applyFont="1" applyFill="1" applyBorder="1" applyAlignment="1" applyProtection="1">
      <alignment horizontal="center" vertical="top" wrapText="1"/>
      <protection/>
    </xf>
    <xf numFmtId="4" fontId="38" fillId="0" borderId="24" xfId="0" applyNumberFormat="1" applyFont="1" applyFill="1" applyBorder="1" applyAlignment="1" applyProtection="1">
      <alignment horizontal="center" vertical="top"/>
      <protection/>
    </xf>
    <xf numFmtId="172" fontId="38" fillId="0" borderId="25" xfId="0" applyNumberFormat="1" applyFont="1" applyFill="1" applyBorder="1" applyAlignment="1" applyProtection="1">
      <alignment horizontal="left" vertical="top" wrapText="1"/>
      <protection/>
    </xf>
    <xf numFmtId="174" fontId="38" fillId="0" borderId="1" xfId="0" applyNumberFormat="1" applyFont="1" applyFill="1" applyBorder="1" applyAlignment="1" applyProtection="1">
      <alignment vertical="top"/>
      <protection/>
    </xf>
    <xf numFmtId="2" fontId="38" fillId="0" borderId="1" xfId="0" applyNumberFormat="1" applyFont="1" applyFill="1" applyBorder="1" applyAlignment="1" applyProtection="1">
      <alignment horizontal="right" vertical="top"/>
      <protection/>
    </xf>
    <xf numFmtId="199" fontId="38" fillId="0" borderId="1" xfId="0" applyNumberFormat="1" applyFont="1" applyFill="1" applyBorder="1" applyAlignment="1" applyProtection="1">
      <alignment vertical="top"/>
      <protection locked="0"/>
    </xf>
    <xf numFmtId="0" fontId="0" fillId="2" borderId="18" xfId="0" applyNumberFormat="1" applyBorder="1" applyAlignment="1" applyProtection="1">
      <alignment horizontal="right"/>
      <protection/>
    </xf>
    <xf numFmtId="166" fontId="0" fillId="2" borderId="26" xfId="0" applyNumberFormat="1" applyBorder="1" applyAlignment="1" applyProtection="1">
      <alignment horizontal="right"/>
      <protection/>
    </xf>
    <xf numFmtId="166" fontId="0" fillId="2" borderId="18" xfId="0" applyNumberFormat="1" applyBorder="1" applyAlignment="1" applyProtection="1">
      <alignment horizontal="right"/>
      <protection/>
    </xf>
    <xf numFmtId="172" fontId="38" fillId="25" borderId="0" xfId="175" applyNumberFormat="1" applyFont="1" applyFill="1" applyBorder="1" applyAlignment="1" applyProtection="1">
      <alignment horizontal="center" vertical="center"/>
      <protection/>
    </xf>
    <xf numFmtId="0" fontId="39" fillId="0" borderId="0" xfId="175" applyFont="1" applyAlignment="1" applyProtection="1">
      <alignment horizontal="center" vertical="center"/>
      <protection/>
    </xf>
    <xf numFmtId="0" fontId="39" fillId="0" borderId="0" xfId="176" applyFont="1" applyAlignment="1" applyProtection="1">
      <alignment vertical="center"/>
      <protection/>
    </xf>
    <xf numFmtId="174" fontId="38" fillId="25" borderId="0" xfId="176" applyNumberFormat="1" applyFont="1" applyFill="1" applyBorder="1" applyAlignment="1" applyProtection="1">
      <alignment vertical="center"/>
      <protection/>
    </xf>
    <xf numFmtId="0" fontId="41" fillId="26" borderId="0" xfId="176" applyNumberFormat="1" applyFont="1" applyFill="1">
      <alignment/>
      <protection/>
    </xf>
    <xf numFmtId="0" fontId="40" fillId="0" borderId="0" xfId="176" applyFont="1" applyAlignment="1" applyProtection="1">
      <alignment vertical="center"/>
      <protection/>
    </xf>
    <xf numFmtId="0" fontId="41" fillId="26" borderId="0" xfId="176" applyNumberFormat="1" applyFont="1" applyFill="1" applyBorder="1" applyAlignment="1" applyProtection="1">
      <alignment horizontal="center"/>
      <protection/>
    </xf>
    <xf numFmtId="0" fontId="41" fillId="26" borderId="0" xfId="176" applyNumberFormat="1" applyFont="1" applyFill="1" applyAlignment="1" applyProtection="1">
      <alignment horizontal="center"/>
      <protection/>
    </xf>
    <xf numFmtId="0" fontId="41" fillId="26" borderId="0" xfId="182" applyFont="1" applyFill="1">
      <alignment/>
      <protection/>
    </xf>
    <xf numFmtId="174" fontId="0" fillId="25" borderId="0" xfId="176" applyNumberFormat="1" applyFont="1" applyFill="1" applyBorder="1" applyAlignment="1" applyProtection="1">
      <alignment vertical="center"/>
      <protection/>
    </xf>
    <xf numFmtId="172" fontId="0" fillId="25" borderId="0" xfId="176" applyNumberFormat="1" applyFont="1" applyFill="1" applyBorder="1" applyAlignment="1" applyProtection="1">
      <alignment horizontal="center" vertical="center"/>
      <protection/>
    </xf>
    <xf numFmtId="0" fontId="40" fillId="0" borderId="0" xfId="176" applyFont="1" applyAlignment="1" applyProtection="1">
      <alignment horizontal="center" vertical="center"/>
      <protection/>
    </xf>
    <xf numFmtId="0" fontId="0" fillId="2" borderId="21" xfId="0" applyNumberFormat="1" applyBorder="1" applyAlignment="1">
      <alignment vertical="top"/>
    </xf>
    <xf numFmtId="0" fontId="0" fillId="2" borderId="0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166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2" fillId="2" borderId="28" xfId="0" applyNumberFormat="1" applyFont="1" applyBorder="1" applyAlignment="1">
      <alignment horizontal="center" vertical="center"/>
    </xf>
    <xf numFmtId="0" fontId="0" fillId="2" borderId="29" xfId="0" applyNumberFormat="1" applyBorder="1" applyAlignment="1" applyProtection="1">
      <alignment horizontal="right" vertical="center"/>
      <protection/>
    </xf>
    <xf numFmtId="166" fontId="0" fillId="2" borderId="30" xfId="0" applyNumberFormat="1" applyBorder="1" applyAlignment="1">
      <alignment horizontal="right" vertical="center"/>
    </xf>
    <xf numFmtId="0" fontId="2" fillId="2" borderId="31" xfId="0" applyNumberFormat="1" applyFont="1" applyBorder="1" applyAlignment="1">
      <alignment vertical="top"/>
    </xf>
    <xf numFmtId="166" fontId="0" fillId="2" borderId="32" xfId="0" applyNumberFormat="1" applyBorder="1" applyAlignment="1">
      <alignment horizontal="right"/>
    </xf>
    <xf numFmtId="173" fontId="38" fillId="0" borderId="1" xfId="0" applyNumberFormat="1" applyFont="1" applyFill="1" applyBorder="1" applyAlignment="1" applyProtection="1">
      <alignment horizontal="left" vertical="top" wrapText="1"/>
      <protection/>
    </xf>
    <xf numFmtId="173" fontId="38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31" xfId="0" applyNumberFormat="1" applyBorder="1" applyAlignment="1">
      <alignment horizontal="center" vertical="top"/>
    </xf>
    <xf numFmtId="174" fontId="38" fillId="0" borderId="1" xfId="0" applyNumberFormat="1" applyFont="1" applyFill="1" applyBorder="1" applyAlignment="1" applyProtection="1">
      <alignment vertical="top" wrapText="1"/>
      <protection/>
    </xf>
    <xf numFmtId="173" fontId="38" fillId="0" borderId="1" xfId="0" applyNumberFormat="1" applyFont="1" applyFill="1" applyBorder="1" applyAlignment="1" applyProtection="1">
      <alignment horizontal="right" vertical="top" wrapText="1"/>
      <protection/>
    </xf>
    <xf numFmtId="173" fontId="38" fillId="0" borderId="2" xfId="0" applyNumberFormat="1" applyFont="1" applyFill="1" applyBorder="1" applyAlignment="1" applyProtection="1">
      <alignment horizontal="left" vertical="top" wrapText="1"/>
      <protection/>
    </xf>
    <xf numFmtId="172" fontId="38" fillId="0" borderId="2" xfId="0" applyNumberFormat="1" applyFont="1" applyFill="1" applyBorder="1" applyAlignment="1" applyProtection="1">
      <alignment horizontal="left" vertical="top" wrapText="1"/>
      <protection/>
    </xf>
    <xf numFmtId="172" fontId="38" fillId="0" borderId="2" xfId="0" applyNumberFormat="1" applyFont="1" applyFill="1" applyBorder="1" applyAlignment="1" applyProtection="1">
      <alignment horizontal="center" vertical="top" wrapText="1"/>
      <protection/>
    </xf>
    <xf numFmtId="0" fontId="38" fillId="0" borderId="2" xfId="0" applyNumberFormat="1" applyFont="1" applyFill="1" applyBorder="1" applyAlignment="1" applyProtection="1">
      <alignment horizontal="center" vertical="top" wrapText="1"/>
      <protection/>
    </xf>
    <xf numFmtId="1" fontId="38" fillId="0" borderId="2" xfId="0" applyNumberFormat="1" applyFont="1" applyFill="1" applyBorder="1" applyAlignment="1" applyProtection="1">
      <alignment horizontal="right" vertical="top" wrapText="1"/>
      <protection/>
    </xf>
    <xf numFmtId="174" fontId="38" fillId="0" borderId="2" xfId="0" applyNumberFormat="1" applyFont="1" applyFill="1" applyBorder="1" applyAlignment="1" applyProtection="1">
      <alignment vertical="top"/>
      <protection locked="0"/>
    </xf>
    <xf numFmtId="174" fontId="38" fillId="0" borderId="2" xfId="0" applyNumberFormat="1" applyFont="1" applyFill="1" applyBorder="1" applyAlignment="1" applyProtection="1">
      <alignment vertical="top"/>
      <protection/>
    </xf>
    <xf numFmtId="166" fontId="0" fillId="2" borderId="33" xfId="0" applyNumberFormat="1" applyBorder="1" applyAlignment="1">
      <alignment horizontal="right"/>
    </xf>
    <xf numFmtId="0" fontId="0" fillId="2" borderId="28" xfId="0" applyNumberFormat="1" applyBorder="1" applyAlignment="1">
      <alignment horizontal="center" vertical="top"/>
    </xf>
    <xf numFmtId="172" fontId="2" fillId="25" borderId="34" xfId="0" applyNumberFormat="1" applyFont="1" applyFill="1" applyBorder="1" applyAlignment="1" applyProtection="1">
      <alignment horizontal="left" vertical="center" wrapText="1"/>
      <protection/>
    </xf>
    <xf numFmtId="1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166" fontId="0" fillId="2" borderId="29" xfId="0" applyNumberFormat="1" applyBorder="1" applyAlignment="1" applyProtection="1">
      <alignment horizontal="right"/>
      <protection/>
    </xf>
    <xf numFmtId="166" fontId="0" fillId="2" borderId="30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2" borderId="31" xfId="0" applyNumberFormat="1" applyBorder="1" applyAlignment="1">
      <alignment horizontal="left" vertical="top"/>
    </xf>
    <xf numFmtId="0" fontId="2" fillId="2" borderId="35" xfId="0" applyNumberFormat="1" applyFont="1" applyBorder="1" applyAlignment="1">
      <alignment horizontal="center" vertical="center"/>
    </xf>
    <xf numFmtId="166" fontId="0" fillId="2" borderId="36" xfId="0" applyNumberFormat="1" applyBorder="1" applyAlignment="1" applyProtection="1">
      <alignment horizontal="right"/>
      <protection/>
    </xf>
    <xf numFmtId="166" fontId="0" fillId="2" borderId="37" xfId="0" applyNumberFormat="1" applyBorder="1" applyAlignment="1">
      <alignment horizontal="right"/>
    </xf>
    <xf numFmtId="166" fontId="0" fillId="2" borderId="29" xfId="0" applyNumberFormat="1" applyBorder="1" applyAlignment="1" applyProtection="1">
      <alignment horizontal="right" vertical="center"/>
      <protection/>
    </xf>
    <xf numFmtId="173" fontId="38" fillId="0" borderId="2" xfId="0" applyNumberFormat="1" applyFont="1" applyFill="1" applyBorder="1" applyAlignment="1" applyProtection="1">
      <alignment horizontal="center" vertical="top" wrapText="1"/>
      <protection/>
    </xf>
    <xf numFmtId="1" fontId="38" fillId="0" borderId="2" xfId="0" applyNumberFormat="1" applyFont="1" applyFill="1" applyBorder="1" applyAlignment="1" applyProtection="1">
      <alignment horizontal="right" vertical="top"/>
      <protection/>
    </xf>
    <xf numFmtId="166" fontId="0" fillId="2" borderId="33" xfId="0" applyNumberFormat="1" applyBorder="1" applyAlignment="1">
      <alignment horizontal="right" vertical="center"/>
    </xf>
    <xf numFmtId="173" fontId="38" fillId="0" borderId="38" xfId="0" applyNumberFormat="1" applyFont="1" applyFill="1" applyBorder="1" applyAlignment="1" applyProtection="1">
      <alignment horizontal="left" vertical="top" wrapText="1"/>
      <protection/>
    </xf>
    <xf numFmtId="172" fontId="38" fillId="0" borderId="38" xfId="0" applyNumberFormat="1" applyFont="1" applyFill="1" applyBorder="1" applyAlignment="1" applyProtection="1">
      <alignment horizontal="left" vertical="top" wrapText="1"/>
      <protection/>
    </xf>
    <xf numFmtId="172" fontId="38" fillId="0" borderId="38" xfId="0" applyNumberFormat="1" applyFont="1" applyFill="1" applyBorder="1" applyAlignment="1" applyProtection="1">
      <alignment horizontal="center" vertical="top" wrapText="1"/>
      <protection/>
    </xf>
    <xf numFmtId="0" fontId="38" fillId="0" borderId="38" xfId="0" applyNumberFormat="1" applyFont="1" applyFill="1" applyBorder="1" applyAlignment="1" applyProtection="1">
      <alignment horizontal="center" vertical="top" wrapText="1"/>
      <protection/>
    </xf>
    <xf numFmtId="1" fontId="38" fillId="0" borderId="38" xfId="0" applyNumberFormat="1" applyFont="1" applyFill="1" applyBorder="1" applyAlignment="1" applyProtection="1">
      <alignment horizontal="right" vertical="top"/>
      <protection/>
    </xf>
    <xf numFmtId="0" fontId="38" fillId="0" borderId="38" xfId="0" applyNumberFormat="1" applyFont="1" applyFill="1" applyBorder="1" applyAlignment="1" applyProtection="1">
      <alignment vertical="center"/>
      <protection/>
    </xf>
    <xf numFmtId="174" fontId="38" fillId="0" borderId="38" xfId="0" applyNumberFormat="1" applyFont="1" applyFill="1" applyBorder="1" applyAlignment="1" applyProtection="1">
      <alignment vertical="top"/>
      <protection/>
    </xf>
    <xf numFmtId="166" fontId="0" fillId="2" borderId="36" xfId="0" applyNumberFormat="1" applyBorder="1" applyAlignment="1" applyProtection="1">
      <alignment horizontal="right" vertical="center"/>
      <protection/>
    </xf>
    <xf numFmtId="166" fontId="0" fillId="2" borderId="37" xfId="0" applyNumberFormat="1" applyBorder="1" applyAlignment="1">
      <alignment horizontal="right" vertical="center"/>
    </xf>
    <xf numFmtId="0" fontId="0" fillId="2" borderId="39" xfId="0" applyNumberFormat="1" applyBorder="1" applyAlignment="1">
      <alignment vertical="top"/>
    </xf>
    <xf numFmtId="0" fontId="4" fillId="2" borderId="40" xfId="0" applyNumberFormat="1" applyFont="1" applyBorder="1" applyAlignment="1">
      <alignment/>
    </xf>
    <xf numFmtId="0" fontId="0" fillId="2" borderId="40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 horizontal="right"/>
    </xf>
    <xf numFmtId="0" fontId="0" fillId="2" borderId="42" xfId="0" applyNumberFormat="1" applyBorder="1" applyAlignment="1">
      <alignment horizontal="right"/>
    </xf>
    <xf numFmtId="0" fontId="2" fillId="2" borderId="43" xfId="0" applyNumberFormat="1" applyFont="1" applyBorder="1" applyAlignment="1">
      <alignment horizontal="center" vertical="center"/>
    </xf>
    <xf numFmtId="166" fontId="0" fillId="2" borderId="44" xfId="0" applyNumberFormat="1" applyBorder="1" applyAlignment="1">
      <alignment horizontal="right"/>
    </xf>
    <xf numFmtId="166" fontId="0" fillId="2" borderId="45" xfId="0" applyNumberFormat="1" applyBorder="1" applyAlignment="1">
      <alignment horizontal="center"/>
    </xf>
    <xf numFmtId="166" fontId="0" fillId="2" borderId="46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 quotePrefix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6" fillId="2" borderId="41" xfId="0" applyNumberFormat="1" applyFont="1" applyBorder="1" applyAlignment="1">
      <alignment horizontal="left" vertical="center" wrapText="1"/>
    </xf>
    <xf numFmtId="1" fontId="6" fillId="2" borderId="47" xfId="0" applyNumberFormat="1" applyFont="1" applyBorder="1" applyAlignment="1">
      <alignment horizontal="left" vertical="center" wrapText="1"/>
    </xf>
    <xf numFmtId="1" fontId="6" fillId="2" borderId="48" xfId="0" applyNumberFormat="1" applyFont="1" applyBorder="1" applyAlignment="1">
      <alignment horizontal="left" vertical="center" wrapText="1"/>
    </xf>
    <xf numFmtId="1" fontId="6" fillId="2" borderId="49" xfId="0" applyNumberFormat="1" applyFont="1" applyBorder="1" applyAlignment="1">
      <alignment horizontal="left" vertical="center" wrapText="1"/>
    </xf>
    <xf numFmtId="1" fontId="6" fillId="2" borderId="50" xfId="0" applyNumberFormat="1" applyFont="1" applyBorder="1" applyAlignment="1">
      <alignment horizontal="left" vertical="center" wrapText="1"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51" xfId="0" applyNumberFormat="1" applyFont="1" applyBorder="1" applyAlignment="1">
      <alignment horizontal="left" vertical="center" wrapText="1"/>
    </xf>
    <xf numFmtId="1" fontId="3" fillId="2" borderId="52" xfId="0" applyNumberFormat="1" applyFont="1" applyBorder="1" applyAlignment="1">
      <alignment horizontal="left" vertical="center" wrapText="1"/>
    </xf>
    <xf numFmtId="1" fontId="3" fillId="2" borderId="53" xfId="0" applyNumberFormat="1" applyFont="1" applyBorder="1" applyAlignment="1">
      <alignment horizontal="left" vertical="center" wrapText="1"/>
    </xf>
    <xf numFmtId="1" fontId="3" fillId="2" borderId="54" xfId="0" applyNumberFormat="1" applyFont="1" applyBorder="1" applyAlignment="1">
      <alignment horizontal="left" vertical="center" wrapText="1"/>
    </xf>
    <xf numFmtId="1" fontId="3" fillId="2" borderId="55" xfId="0" applyNumberFormat="1" applyFont="1" applyBorder="1" applyAlignment="1">
      <alignment horizontal="left" vertical="center" wrapText="1"/>
    </xf>
  </cellXfs>
  <cellStyles count="2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ntinued" xfId="102"/>
    <cellStyle name="Continued 2" xfId="103"/>
    <cellStyle name="Currency" xfId="104"/>
    <cellStyle name="Currency [0]" xfId="105"/>
    <cellStyle name="Explanatory Text" xfId="106"/>
    <cellStyle name="Explanatory Text 2" xfId="107"/>
    <cellStyle name="Followed Hyperlink" xfId="108"/>
    <cellStyle name="Good" xfId="109"/>
    <cellStyle name="Good 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Hyperlink" xfId="119"/>
    <cellStyle name="Input" xfId="120"/>
    <cellStyle name="Input 2" xfId="121"/>
    <cellStyle name="Linked Cell" xfId="122"/>
    <cellStyle name="Linked Cell 2" xfId="123"/>
    <cellStyle name="Neutral" xfId="124"/>
    <cellStyle name="Neutral 2" xfId="125"/>
    <cellStyle name="Normal 10" xfId="126"/>
    <cellStyle name="Normal 11" xfId="127"/>
    <cellStyle name="Normal 12" xfId="128"/>
    <cellStyle name="Normal 13" xfId="129"/>
    <cellStyle name="Normal 14" xfId="130"/>
    <cellStyle name="Normal 15" xfId="131"/>
    <cellStyle name="Normal 16" xfId="132"/>
    <cellStyle name="Normal 17" xfId="133"/>
    <cellStyle name="Normal 18" xfId="134"/>
    <cellStyle name="Normal 19" xfId="135"/>
    <cellStyle name="Normal 2" xfId="136"/>
    <cellStyle name="Normal 2 2" xfId="137"/>
    <cellStyle name="Normal 20" xfId="138"/>
    <cellStyle name="Normal 21" xfId="139"/>
    <cellStyle name="Normal 22" xfId="140"/>
    <cellStyle name="Normal 23" xfId="141"/>
    <cellStyle name="Normal 24" xfId="142"/>
    <cellStyle name="Normal 25" xfId="143"/>
    <cellStyle name="Normal 26" xfId="144"/>
    <cellStyle name="Normal 27" xfId="145"/>
    <cellStyle name="Normal 28" xfId="146"/>
    <cellStyle name="Normal 29" xfId="147"/>
    <cellStyle name="Normal 3" xfId="148"/>
    <cellStyle name="Normal 30" xfId="149"/>
    <cellStyle name="Normal 31" xfId="150"/>
    <cellStyle name="Normal 32" xfId="151"/>
    <cellStyle name="Normal 33" xfId="152"/>
    <cellStyle name="Normal 34" xfId="153"/>
    <cellStyle name="Normal 35" xfId="154"/>
    <cellStyle name="Normal 36" xfId="155"/>
    <cellStyle name="Normal 37" xfId="156"/>
    <cellStyle name="Normal 38" xfId="157"/>
    <cellStyle name="Normal 39" xfId="158"/>
    <cellStyle name="Normal 4" xfId="159"/>
    <cellStyle name="Normal 40" xfId="160"/>
    <cellStyle name="Normal 41" xfId="161"/>
    <cellStyle name="Normal 42" xfId="162"/>
    <cellStyle name="Normal 43" xfId="163"/>
    <cellStyle name="Normal 44" xfId="164"/>
    <cellStyle name="Normal 45" xfId="165"/>
    <cellStyle name="Normal 46" xfId="166"/>
    <cellStyle name="Normal 47" xfId="167"/>
    <cellStyle name="Normal 48" xfId="168"/>
    <cellStyle name="Normal 49" xfId="169"/>
    <cellStyle name="Normal 5" xfId="170"/>
    <cellStyle name="Normal 50" xfId="171"/>
    <cellStyle name="Normal 51" xfId="172"/>
    <cellStyle name="Normal 52" xfId="173"/>
    <cellStyle name="Normal 53" xfId="174"/>
    <cellStyle name="Normal 54" xfId="175"/>
    <cellStyle name="Normal 55" xfId="176"/>
    <cellStyle name="Normal 6" xfId="177"/>
    <cellStyle name="Normal 7" xfId="178"/>
    <cellStyle name="Normal 8" xfId="179"/>
    <cellStyle name="Normal 9" xfId="180"/>
    <cellStyle name="Normal_Summary for 2008 of Average Unit Prices" xfId="181"/>
    <cellStyle name="Normal_Surface Works Pay Items 2" xfId="182"/>
    <cellStyle name="Note" xfId="183"/>
    <cellStyle name="Note 2" xfId="184"/>
    <cellStyle name="Note 3" xfId="185"/>
    <cellStyle name="Null" xfId="186"/>
    <cellStyle name="Null 2" xfId="187"/>
    <cellStyle name="Output" xfId="188"/>
    <cellStyle name="Output 2" xfId="189"/>
    <cellStyle name="Percent" xfId="190"/>
    <cellStyle name="Regular" xfId="191"/>
    <cellStyle name="Regular 2" xfId="192"/>
    <cellStyle name="Title" xfId="193"/>
    <cellStyle name="Title 2" xfId="194"/>
    <cellStyle name="TitleA" xfId="195"/>
    <cellStyle name="TitleA 2" xfId="196"/>
    <cellStyle name="TitleC" xfId="197"/>
    <cellStyle name="TitleC 2" xfId="198"/>
    <cellStyle name="TitleE8" xfId="199"/>
    <cellStyle name="TitleE8 2" xfId="200"/>
    <cellStyle name="TitleE8x" xfId="201"/>
    <cellStyle name="TitleE8x 2" xfId="202"/>
    <cellStyle name="TitleF" xfId="203"/>
    <cellStyle name="TitleF 2" xfId="204"/>
    <cellStyle name="TitleT" xfId="205"/>
    <cellStyle name="TitleT 2" xfId="206"/>
    <cellStyle name="TitleYC89" xfId="207"/>
    <cellStyle name="TitleYC89 2" xfId="208"/>
    <cellStyle name="TitleZ" xfId="209"/>
    <cellStyle name="TitleZ 2" xfId="210"/>
    <cellStyle name="Total" xfId="211"/>
    <cellStyle name="Total 2" xfId="212"/>
    <cellStyle name="Warning Text" xfId="213"/>
    <cellStyle name="Warning Text 2" xfId="214"/>
  </cellStyles>
  <dxfs count="4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showZeros="0" tabSelected="1" showOutlineSymbols="0" view="pageBreakPreview" zoomScale="70" zoomScaleNormal="75" zoomScaleSheetLayoutView="70" zoomScalePageLayoutView="0" workbookViewId="0" topLeftCell="B1">
      <selection activeCell="G8" sqref="G8"/>
    </sheetView>
  </sheetViews>
  <sheetFormatPr defaultColWidth="10.5546875" defaultRowHeight="15"/>
  <cols>
    <col min="1" max="1" width="8.21484375" style="13" hidden="1" customWidth="1"/>
    <col min="2" max="2" width="8.77734375" style="7" customWidth="1"/>
    <col min="3" max="3" width="36.77734375" style="0" customWidth="1"/>
    <col min="4" max="4" width="12.77734375" style="15" customWidth="1"/>
    <col min="5" max="5" width="6.77734375" style="0" customWidth="1"/>
    <col min="6" max="6" width="11.77734375" style="0" customWidth="1"/>
    <col min="7" max="7" width="11.77734375" style="13" customWidth="1"/>
    <col min="8" max="8" width="16.77734375" style="13" customWidth="1"/>
    <col min="9" max="9" width="8.77734375" style="0" hidden="1" customWidth="1"/>
    <col min="10" max="10" width="38.5546875" style="0" hidden="1" customWidth="1"/>
    <col min="11" max="11" width="7.99609375" style="0" hidden="1" customWidth="1"/>
    <col min="12" max="12" width="9.10546875" style="0" hidden="1" customWidth="1"/>
    <col min="13" max="13" width="9.4453125" style="0" hidden="1" customWidth="1"/>
    <col min="14" max="14" width="9.21484375" style="0" hidden="1" customWidth="1"/>
    <col min="15" max="15" width="10.5546875" style="0" hidden="1" customWidth="1"/>
    <col min="16" max="16" width="10.5546875" style="0" customWidth="1"/>
  </cols>
  <sheetData>
    <row r="1" spans="1:8" ht="15">
      <c r="A1" s="21"/>
      <c r="B1" s="19" t="s">
        <v>0</v>
      </c>
      <c r="C1" s="20"/>
      <c r="D1" s="20"/>
      <c r="E1" s="20"/>
      <c r="F1" s="20"/>
      <c r="G1" s="21"/>
      <c r="H1" s="20"/>
    </row>
    <row r="2" spans="1:8" ht="15">
      <c r="A2" s="18"/>
      <c r="B2" s="8" t="s">
        <v>197</v>
      </c>
      <c r="C2" s="1"/>
      <c r="D2" s="1"/>
      <c r="E2" s="1"/>
      <c r="F2" s="1"/>
      <c r="G2" s="18"/>
      <c r="H2" s="1"/>
    </row>
    <row r="3" spans="1:8" ht="15">
      <c r="A3" s="10"/>
      <c r="B3" s="7" t="s">
        <v>1</v>
      </c>
      <c r="C3" s="25"/>
      <c r="D3" s="25"/>
      <c r="E3" s="25"/>
      <c r="F3" s="25"/>
      <c r="G3" s="24"/>
      <c r="H3" s="23"/>
    </row>
    <row r="4" spans="1:8" ht="15">
      <c r="A4" s="31" t="s">
        <v>21</v>
      </c>
      <c r="B4" s="9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1" t="s">
        <v>8</v>
      </c>
      <c r="H4" s="4" t="s">
        <v>9</v>
      </c>
    </row>
    <row r="5" spans="1:14" ht="15">
      <c r="A5" s="14"/>
      <c r="B5" s="81"/>
      <c r="C5" s="82"/>
      <c r="D5" s="83" t="s">
        <v>10</v>
      </c>
      <c r="E5" s="84"/>
      <c r="F5" s="85" t="s">
        <v>11</v>
      </c>
      <c r="G5" s="86"/>
      <c r="H5" s="87"/>
      <c r="I5" s="73" t="s">
        <v>192</v>
      </c>
      <c r="J5" s="77"/>
      <c r="K5" s="75"/>
      <c r="L5" s="73"/>
      <c r="M5" s="76"/>
      <c r="N5" s="73"/>
    </row>
    <row r="6" spans="1:14" s="27" customFormat="1" ht="30" customHeight="1">
      <c r="A6" s="26"/>
      <c r="B6" s="88" t="s">
        <v>12</v>
      </c>
      <c r="C6" s="147" t="s">
        <v>25</v>
      </c>
      <c r="D6" s="148"/>
      <c r="E6" s="148"/>
      <c r="F6" s="149"/>
      <c r="G6" s="89"/>
      <c r="H6" s="90" t="s">
        <v>2</v>
      </c>
      <c r="I6" s="74" t="s">
        <v>193</v>
      </c>
      <c r="J6" s="78"/>
      <c r="K6" s="79"/>
      <c r="L6" s="80"/>
      <c r="M6" s="80"/>
      <c r="N6" s="80"/>
    </row>
    <row r="7" spans="1:14" ht="36" customHeight="1">
      <c r="A7" s="12"/>
      <c r="B7" s="91"/>
      <c r="C7" s="22" t="s">
        <v>16</v>
      </c>
      <c r="D7" s="6"/>
      <c r="E7" s="5" t="s">
        <v>2</v>
      </c>
      <c r="F7" s="5" t="s">
        <v>2</v>
      </c>
      <c r="G7" s="66" t="s">
        <v>2</v>
      </c>
      <c r="H7" s="92"/>
      <c r="I7" s="71" t="str">
        <f aca="true" ca="1" t="shared" si="0" ref="I7:I70">IF(CELL("protect",$G7)=1,"LOCKED","")</f>
        <v>LOCKED</v>
      </c>
      <c r="J7" s="72"/>
      <c r="K7" s="69"/>
      <c r="L7" s="70"/>
      <c r="M7" s="70"/>
      <c r="N7" s="70"/>
    </row>
    <row r="8" spans="1:16" s="40" customFormat="1" ht="39.75" customHeight="1">
      <c r="A8" s="59" t="s">
        <v>28</v>
      </c>
      <c r="B8" s="93" t="s">
        <v>29</v>
      </c>
      <c r="C8" s="57" t="s">
        <v>30</v>
      </c>
      <c r="D8" s="37" t="s">
        <v>31</v>
      </c>
      <c r="E8" s="42" t="s">
        <v>194</v>
      </c>
      <c r="F8" s="64">
        <v>0.02</v>
      </c>
      <c r="G8" s="65"/>
      <c r="H8" s="63">
        <f>ROUND(G8*F8,2)</f>
        <v>0</v>
      </c>
      <c r="I8" s="71">
        <f ca="1" t="shared" si="0"/>
      </c>
      <c r="J8" s="72"/>
      <c r="K8" s="69"/>
      <c r="L8" s="70"/>
      <c r="M8" s="70"/>
      <c r="N8" s="70"/>
      <c r="O8" s="39"/>
      <c r="P8" s="58"/>
    </row>
    <row r="9" spans="1:16" s="45" customFormat="1" ht="39.75" customHeight="1">
      <c r="A9" s="60" t="s">
        <v>33</v>
      </c>
      <c r="B9" s="93" t="s">
        <v>34</v>
      </c>
      <c r="C9" s="41" t="s">
        <v>35</v>
      </c>
      <c r="D9" s="37" t="s">
        <v>198</v>
      </c>
      <c r="E9" s="42" t="s">
        <v>36</v>
      </c>
      <c r="F9" s="43">
        <v>3200</v>
      </c>
      <c r="G9" s="38"/>
      <c r="H9" s="63">
        <f>ROUND(G9*F9,2)</f>
        <v>0</v>
      </c>
      <c r="I9" s="71">
        <f ca="1" t="shared" si="0"/>
      </c>
      <c r="J9" s="72"/>
      <c r="K9" s="69"/>
      <c r="L9" s="70"/>
      <c r="M9" s="70"/>
      <c r="N9" s="70"/>
      <c r="O9" s="39"/>
      <c r="P9" s="44"/>
    </row>
    <row r="10" spans="1:16" s="40" customFormat="1" ht="39.75" customHeight="1">
      <c r="A10" s="60" t="s">
        <v>37</v>
      </c>
      <c r="B10" s="93" t="s">
        <v>38</v>
      </c>
      <c r="C10" s="41" t="s">
        <v>39</v>
      </c>
      <c r="D10" s="37" t="s">
        <v>199</v>
      </c>
      <c r="E10" s="42" t="s">
        <v>36</v>
      </c>
      <c r="F10" s="43">
        <v>4400</v>
      </c>
      <c r="G10" s="38"/>
      <c r="H10" s="63">
        <f>ROUND(G10*F10,2)</f>
        <v>0</v>
      </c>
      <c r="I10" s="71">
        <f ca="1" t="shared" si="0"/>
      </c>
      <c r="J10" s="72"/>
      <c r="K10" s="69"/>
      <c r="L10" s="70"/>
      <c r="M10" s="70"/>
      <c r="N10" s="70"/>
      <c r="O10" s="39"/>
      <c r="P10" s="44"/>
    </row>
    <row r="11" spans="1:16" s="45" customFormat="1" ht="39.75" customHeight="1">
      <c r="A11" s="59" t="s">
        <v>40</v>
      </c>
      <c r="B11" s="93" t="s">
        <v>41</v>
      </c>
      <c r="C11" s="41" t="s">
        <v>42</v>
      </c>
      <c r="D11" s="37" t="s">
        <v>200</v>
      </c>
      <c r="E11" s="42" t="s">
        <v>32</v>
      </c>
      <c r="F11" s="43">
        <v>14750</v>
      </c>
      <c r="G11" s="38"/>
      <c r="H11" s="63">
        <f>ROUND(G11*F11,2)</f>
        <v>0</v>
      </c>
      <c r="I11" s="71">
        <f ca="1" t="shared" si="0"/>
      </c>
      <c r="J11" s="72"/>
      <c r="K11" s="69"/>
      <c r="L11" s="70"/>
      <c r="M11" s="70"/>
      <c r="N11" s="70"/>
      <c r="O11" s="39"/>
      <c r="P11" s="44"/>
    </row>
    <row r="12" spans="1:16" s="40" customFormat="1" ht="39.75" customHeight="1">
      <c r="A12" s="59" t="s">
        <v>43</v>
      </c>
      <c r="B12" s="93" t="s">
        <v>44</v>
      </c>
      <c r="C12" s="41" t="s">
        <v>45</v>
      </c>
      <c r="D12" s="37" t="s">
        <v>198</v>
      </c>
      <c r="E12" s="42"/>
      <c r="F12" s="43"/>
      <c r="G12" s="46"/>
      <c r="H12" s="63"/>
      <c r="I12" s="71" t="str">
        <f ca="1" t="shared" si="0"/>
        <v>LOCKED</v>
      </c>
      <c r="J12" s="72"/>
      <c r="K12" s="69"/>
      <c r="L12" s="70"/>
      <c r="M12" s="70"/>
      <c r="N12" s="70"/>
      <c r="O12" s="39"/>
      <c r="P12" s="44"/>
    </row>
    <row r="13" spans="1:16" s="40" customFormat="1" ht="39.75" customHeight="1">
      <c r="A13" s="60" t="s">
        <v>46</v>
      </c>
      <c r="B13" s="94" t="s">
        <v>47</v>
      </c>
      <c r="C13" s="41" t="s">
        <v>48</v>
      </c>
      <c r="D13" s="37" t="s">
        <v>2</v>
      </c>
      <c r="E13" s="42" t="s">
        <v>49</v>
      </c>
      <c r="F13" s="43">
        <v>4100</v>
      </c>
      <c r="G13" s="38"/>
      <c r="H13" s="63">
        <f aca="true" t="shared" si="1" ref="H13:H18">ROUND(G13*F13,2)</f>
        <v>0</v>
      </c>
      <c r="I13" s="71">
        <f ca="1" t="shared" si="0"/>
      </c>
      <c r="J13" s="72"/>
      <c r="K13" s="69"/>
      <c r="L13" s="70"/>
      <c r="M13" s="70"/>
      <c r="N13" s="70"/>
      <c r="O13" s="39"/>
      <c r="P13" s="44"/>
    </row>
    <row r="14" spans="1:16" s="40" customFormat="1" ht="39.75" customHeight="1">
      <c r="A14" s="60" t="s">
        <v>50</v>
      </c>
      <c r="B14" s="94" t="s">
        <v>51</v>
      </c>
      <c r="C14" s="41" t="s">
        <v>52</v>
      </c>
      <c r="D14" s="37" t="s">
        <v>2</v>
      </c>
      <c r="E14" s="42" t="s">
        <v>49</v>
      </c>
      <c r="F14" s="43">
        <v>17250</v>
      </c>
      <c r="G14" s="38"/>
      <c r="H14" s="63">
        <f t="shared" si="1"/>
        <v>0</v>
      </c>
      <c r="I14" s="71">
        <f ca="1" t="shared" si="0"/>
      </c>
      <c r="J14" s="72"/>
      <c r="K14" s="69"/>
      <c r="L14" s="70"/>
      <c r="M14" s="70"/>
      <c r="N14" s="70"/>
      <c r="O14" s="39"/>
      <c r="P14" s="44"/>
    </row>
    <row r="15" spans="1:16" s="40" customFormat="1" ht="39.75" customHeight="1">
      <c r="A15" s="59" t="s">
        <v>53</v>
      </c>
      <c r="B15" s="93" t="s">
        <v>54</v>
      </c>
      <c r="C15" s="41" t="s">
        <v>55</v>
      </c>
      <c r="D15" s="37" t="s">
        <v>201</v>
      </c>
      <c r="E15" s="42" t="s">
        <v>49</v>
      </c>
      <c r="F15" s="43">
        <v>1950</v>
      </c>
      <c r="G15" s="38"/>
      <c r="H15" s="63">
        <f t="shared" si="1"/>
        <v>0</v>
      </c>
      <c r="I15" s="71">
        <f ca="1" t="shared" si="0"/>
      </c>
      <c r="J15" s="72"/>
      <c r="K15" s="69"/>
      <c r="L15" s="70"/>
      <c r="M15" s="70"/>
      <c r="N15" s="70"/>
      <c r="O15" s="39"/>
      <c r="P15" s="44"/>
    </row>
    <row r="16" spans="1:16" s="45" customFormat="1" ht="39.75" customHeight="1">
      <c r="A16" s="59" t="s">
        <v>56</v>
      </c>
      <c r="B16" s="93" t="s">
        <v>57</v>
      </c>
      <c r="C16" s="41" t="s">
        <v>58</v>
      </c>
      <c r="D16" s="37" t="s">
        <v>198</v>
      </c>
      <c r="E16" s="42" t="s">
        <v>32</v>
      </c>
      <c r="F16" s="43">
        <v>20750</v>
      </c>
      <c r="G16" s="38"/>
      <c r="H16" s="63">
        <f t="shared" si="1"/>
        <v>0</v>
      </c>
      <c r="I16" s="71">
        <f ca="1" t="shared" si="0"/>
      </c>
      <c r="J16" s="72"/>
      <c r="K16" s="69"/>
      <c r="L16" s="70"/>
      <c r="M16" s="70"/>
      <c r="N16" s="70"/>
      <c r="O16" s="39"/>
      <c r="P16" s="44"/>
    </row>
    <row r="17" spans="1:16" s="45" customFormat="1" ht="39.75" customHeight="1">
      <c r="A17" s="60" t="s">
        <v>59</v>
      </c>
      <c r="B17" s="93" t="s">
        <v>60</v>
      </c>
      <c r="C17" s="41" t="s">
        <v>61</v>
      </c>
      <c r="D17" s="37" t="s">
        <v>199</v>
      </c>
      <c r="E17" s="42" t="s">
        <v>36</v>
      </c>
      <c r="F17" s="43">
        <v>28000</v>
      </c>
      <c r="G17" s="38"/>
      <c r="H17" s="63">
        <f t="shared" si="1"/>
        <v>0</v>
      </c>
      <c r="I17" s="71">
        <f ca="1" t="shared" si="0"/>
      </c>
      <c r="J17" s="72"/>
      <c r="K17" s="69"/>
      <c r="L17" s="70"/>
      <c r="M17" s="70"/>
      <c r="N17" s="70"/>
      <c r="O17" s="52"/>
      <c r="P17" s="44"/>
    </row>
    <row r="18" spans="1:16" s="45" customFormat="1" ht="39.75" customHeight="1">
      <c r="A18" s="59" t="s">
        <v>62</v>
      </c>
      <c r="B18" s="93" t="s">
        <v>63</v>
      </c>
      <c r="C18" s="41" t="s">
        <v>64</v>
      </c>
      <c r="D18" s="37" t="s">
        <v>65</v>
      </c>
      <c r="E18" s="42" t="s">
        <v>32</v>
      </c>
      <c r="F18" s="43">
        <v>14750</v>
      </c>
      <c r="G18" s="38"/>
      <c r="H18" s="63">
        <f t="shared" si="1"/>
        <v>0</v>
      </c>
      <c r="I18" s="71">
        <f ca="1" t="shared" si="0"/>
      </c>
      <c r="J18" s="72"/>
      <c r="K18" s="69"/>
      <c r="L18" s="70"/>
      <c r="M18" s="70"/>
      <c r="N18" s="70"/>
      <c r="O18" s="52"/>
      <c r="P18" s="44"/>
    </row>
    <row r="19" spans="1:16" s="48" customFormat="1" ht="39.75" customHeight="1">
      <c r="A19" s="59" t="s">
        <v>66</v>
      </c>
      <c r="B19" s="93" t="s">
        <v>67</v>
      </c>
      <c r="C19" s="41" t="s">
        <v>68</v>
      </c>
      <c r="D19" s="37" t="s">
        <v>69</v>
      </c>
      <c r="E19" s="42" t="s">
        <v>32</v>
      </c>
      <c r="F19" s="43">
        <v>7400</v>
      </c>
      <c r="G19" s="38"/>
      <c r="H19" s="63">
        <f>ROUND(G19*F19,2)</f>
        <v>0</v>
      </c>
      <c r="I19" s="71">
        <f ca="1" t="shared" si="0"/>
      </c>
      <c r="J19" s="72"/>
      <c r="K19" s="69"/>
      <c r="L19" s="70"/>
      <c r="M19" s="70"/>
      <c r="N19" s="70"/>
      <c r="O19" s="52"/>
      <c r="P19" s="47"/>
    </row>
    <row r="20" spans="1:14" ht="36" customHeight="1">
      <c r="A20" s="12"/>
      <c r="B20" s="95"/>
      <c r="C20" s="35" t="s">
        <v>195</v>
      </c>
      <c r="D20" s="6"/>
      <c r="E20" s="5"/>
      <c r="F20" s="5"/>
      <c r="G20" s="68"/>
      <c r="H20" s="92"/>
      <c r="I20" s="71" t="str">
        <f ca="1" t="shared" si="0"/>
        <v>LOCKED</v>
      </c>
      <c r="J20" s="72"/>
      <c r="K20" s="69"/>
      <c r="L20" s="70"/>
      <c r="M20" s="70"/>
      <c r="N20" s="70"/>
    </row>
    <row r="21" spans="1:16" s="45" customFormat="1" ht="39.75" customHeight="1">
      <c r="A21" s="60" t="s">
        <v>70</v>
      </c>
      <c r="B21" s="93" t="s">
        <v>71</v>
      </c>
      <c r="C21" s="41" t="s">
        <v>72</v>
      </c>
      <c r="D21" s="37" t="s">
        <v>73</v>
      </c>
      <c r="E21" s="54"/>
      <c r="F21" s="43"/>
      <c r="G21" s="46"/>
      <c r="H21" s="96"/>
      <c r="I21" s="71" t="str">
        <f ca="1" t="shared" si="0"/>
        <v>LOCKED</v>
      </c>
      <c r="J21" s="72"/>
      <c r="K21" s="69"/>
      <c r="L21" s="70"/>
      <c r="M21" s="70"/>
      <c r="N21" s="70"/>
      <c r="O21" s="39"/>
      <c r="P21" s="44"/>
    </row>
    <row r="22" spans="1:16" s="45" customFormat="1" ht="39.75" customHeight="1">
      <c r="A22" s="60" t="s">
        <v>74</v>
      </c>
      <c r="B22" s="94" t="s">
        <v>47</v>
      </c>
      <c r="C22" s="41" t="s">
        <v>75</v>
      </c>
      <c r="D22" s="37"/>
      <c r="E22" s="42"/>
      <c r="F22" s="43"/>
      <c r="G22" s="46"/>
      <c r="H22" s="96"/>
      <c r="I22" s="71" t="str">
        <f ca="1" t="shared" si="0"/>
        <v>LOCKED</v>
      </c>
      <c r="J22" s="72"/>
      <c r="K22" s="69"/>
      <c r="L22" s="70"/>
      <c r="M22" s="70"/>
      <c r="N22" s="70"/>
      <c r="O22" s="39"/>
      <c r="P22" s="44"/>
    </row>
    <row r="23" spans="1:16" s="45" customFormat="1" ht="39.75" customHeight="1">
      <c r="A23" s="60" t="s">
        <v>76</v>
      </c>
      <c r="B23" s="97" t="s">
        <v>77</v>
      </c>
      <c r="C23" s="41" t="s">
        <v>78</v>
      </c>
      <c r="D23" s="37"/>
      <c r="E23" s="42" t="s">
        <v>49</v>
      </c>
      <c r="F23" s="43">
        <v>120</v>
      </c>
      <c r="G23" s="38"/>
      <c r="H23" s="63">
        <f>ROUND(G23*F23,2)</f>
        <v>0</v>
      </c>
      <c r="I23" s="71">
        <f ca="1" t="shared" si="0"/>
      </c>
      <c r="J23" s="72"/>
      <c r="K23" s="69"/>
      <c r="L23" s="70"/>
      <c r="M23" s="70"/>
      <c r="N23" s="70"/>
      <c r="O23" s="39"/>
      <c r="P23" s="44"/>
    </row>
    <row r="24" spans="1:16" s="45" customFormat="1" ht="39.75" customHeight="1">
      <c r="A24" s="60"/>
      <c r="B24" s="93" t="s">
        <v>79</v>
      </c>
      <c r="C24" s="41" t="s">
        <v>80</v>
      </c>
      <c r="D24" s="37" t="s">
        <v>81</v>
      </c>
      <c r="E24" s="42" t="s">
        <v>32</v>
      </c>
      <c r="F24" s="43">
        <v>7800</v>
      </c>
      <c r="G24" s="38"/>
      <c r="H24" s="63">
        <f>ROUND(G24*F24,2)</f>
        <v>0</v>
      </c>
      <c r="I24" s="71">
        <f ca="1" t="shared" si="0"/>
      </c>
      <c r="J24" s="72"/>
      <c r="K24" s="69"/>
      <c r="L24" s="70"/>
      <c r="M24" s="70"/>
      <c r="N24" s="70"/>
      <c r="O24" s="39"/>
      <c r="P24" s="44"/>
    </row>
    <row r="25" spans="1:14" ht="36" customHeight="1">
      <c r="A25" s="12"/>
      <c r="B25" s="95"/>
      <c r="C25" s="35" t="s">
        <v>17</v>
      </c>
      <c r="D25" s="6"/>
      <c r="E25" s="34"/>
      <c r="F25" s="5"/>
      <c r="G25" s="68"/>
      <c r="H25" s="92"/>
      <c r="I25" s="71" t="str">
        <f ca="1" t="shared" si="0"/>
        <v>LOCKED</v>
      </c>
      <c r="J25" s="72"/>
      <c r="K25" s="69"/>
      <c r="L25" s="70"/>
      <c r="M25" s="70"/>
      <c r="N25" s="70"/>
    </row>
    <row r="26" spans="1:16" s="40" customFormat="1" ht="39.75" customHeight="1">
      <c r="A26" s="60" t="s">
        <v>82</v>
      </c>
      <c r="B26" s="98" t="s">
        <v>83</v>
      </c>
      <c r="C26" s="99" t="s">
        <v>84</v>
      </c>
      <c r="D26" s="100" t="s">
        <v>85</v>
      </c>
      <c r="E26" s="101" t="s">
        <v>86</v>
      </c>
      <c r="F26" s="102">
        <v>100</v>
      </c>
      <c r="G26" s="103"/>
      <c r="H26" s="104">
        <f>ROUND(G26*F26,2)</f>
        <v>0</v>
      </c>
      <c r="I26" s="71">
        <f ca="1" t="shared" si="0"/>
      </c>
      <c r="J26" s="72"/>
      <c r="K26" s="69"/>
      <c r="L26" s="70"/>
      <c r="M26" s="70"/>
      <c r="N26" s="70"/>
      <c r="O26" s="39"/>
      <c r="P26" s="44"/>
    </row>
    <row r="27" spans="1:14" ht="48" customHeight="1">
      <c r="A27" s="12"/>
      <c r="B27" s="106"/>
      <c r="C27" s="107" t="s">
        <v>18</v>
      </c>
      <c r="D27" s="108"/>
      <c r="E27" s="109"/>
      <c r="F27" s="110"/>
      <c r="G27" s="111"/>
      <c r="H27" s="112"/>
      <c r="I27" s="71" t="str">
        <f ca="1" t="shared" si="0"/>
        <v>LOCKED</v>
      </c>
      <c r="J27" s="72"/>
      <c r="K27" s="69"/>
      <c r="L27" s="70"/>
      <c r="M27" s="70"/>
      <c r="N27" s="70"/>
    </row>
    <row r="28" spans="1:16" s="45" customFormat="1" ht="39.75" customHeight="1">
      <c r="A28" s="60" t="s">
        <v>87</v>
      </c>
      <c r="B28" s="93" t="s">
        <v>88</v>
      </c>
      <c r="C28" s="41" t="s">
        <v>89</v>
      </c>
      <c r="D28" s="37" t="s">
        <v>90</v>
      </c>
      <c r="E28" s="42"/>
      <c r="F28" s="49"/>
      <c r="G28" s="46"/>
      <c r="H28" s="96"/>
      <c r="I28" s="71" t="str">
        <f ca="1" t="shared" si="0"/>
        <v>LOCKED</v>
      </c>
      <c r="J28" s="72"/>
      <c r="K28" s="69"/>
      <c r="L28" s="70"/>
      <c r="M28" s="70"/>
      <c r="N28" s="70"/>
      <c r="O28" s="39"/>
      <c r="P28" s="44"/>
    </row>
    <row r="29" spans="1:16" s="45" customFormat="1" ht="39.75" customHeight="1">
      <c r="A29" s="60" t="s">
        <v>91</v>
      </c>
      <c r="B29" s="94" t="s">
        <v>47</v>
      </c>
      <c r="C29" s="41" t="s">
        <v>92</v>
      </c>
      <c r="D29" s="37"/>
      <c r="E29" s="42"/>
      <c r="F29" s="49"/>
      <c r="G29" s="46"/>
      <c r="H29" s="96"/>
      <c r="I29" s="71" t="str">
        <f ca="1" t="shared" si="0"/>
        <v>LOCKED</v>
      </c>
      <c r="J29" s="72"/>
      <c r="K29" s="69"/>
      <c r="L29" s="70"/>
      <c r="M29" s="70"/>
      <c r="N29" s="70"/>
      <c r="O29" s="39"/>
      <c r="P29" s="44"/>
    </row>
    <row r="30" spans="1:16" s="45" customFormat="1" ht="39.75" customHeight="1">
      <c r="A30" s="60" t="s">
        <v>93</v>
      </c>
      <c r="B30" s="97" t="s">
        <v>77</v>
      </c>
      <c r="C30" s="41" t="s">
        <v>94</v>
      </c>
      <c r="D30" s="37"/>
      <c r="E30" s="42" t="s">
        <v>86</v>
      </c>
      <c r="F30" s="49">
        <v>28</v>
      </c>
      <c r="G30" s="38"/>
      <c r="H30" s="63">
        <f>ROUND(G30*F30,2)</f>
        <v>0</v>
      </c>
      <c r="I30" s="71">
        <f ca="1" t="shared" si="0"/>
      </c>
      <c r="J30" s="72"/>
      <c r="K30" s="69"/>
      <c r="L30" s="70"/>
      <c r="M30" s="70"/>
      <c r="N30" s="70"/>
      <c r="O30" s="39"/>
      <c r="P30" s="44"/>
    </row>
    <row r="31" spans="1:16" s="45" customFormat="1" ht="39.75" customHeight="1">
      <c r="A31" s="60"/>
      <c r="B31" s="113" t="s">
        <v>95</v>
      </c>
      <c r="C31" s="62" t="s">
        <v>96</v>
      </c>
      <c r="D31" s="37" t="s">
        <v>196</v>
      </c>
      <c r="E31" s="42"/>
      <c r="F31" s="49"/>
      <c r="G31" s="63"/>
      <c r="H31" s="63"/>
      <c r="I31" s="71" t="str">
        <f ca="1" t="shared" si="0"/>
        <v>LOCKED</v>
      </c>
      <c r="J31" s="72"/>
      <c r="K31" s="69"/>
      <c r="L31" s="70"/>
      <c r="M31" s="70"/>
      <c r="N31" s="70"/>
      <c r="O31" s="39"/>
      <c r="P31" s="44"/>
    </row>
    <row r="32" spans="1:16" s="45" customFormat="1" ht="39.75" customHeight="1">
      <c r="A32" s="60"/>
      <c r="B32" s="114" t="s">
        <v>47</v>
      </c>
      <c r="C32" s="62" t="s">
        <v>97</v>
      </c>
      <c r="D32" s="37" t="s">
        <v>2</v>
      </c>
      <c r="E32" s="42"/>
      <c r="F32" s="49"/>
      <c r="G32" s="63"/>
      <c r="H32" s="63"/>
      <c r="I32" s="71" t="str">
        <f ca="1" t="shared" si="0"/>
        <v>LOCKED</v>
      </c>
      <c r="J32" s="72"/>
      <c r="K32" s="69"/>
      <c r="L32" s="70"/>
      <c r="M32" s="70"/>
      <c r="N32" s="70"/>
      <c r="O32" s="39"/>
      <c r="P32" s="44"/>
    </row>
    <row r="33" spans="1:16" s="45" customFormat="1" ht="39.75" customHeight="1">
      <c r="A33" s="60"/>
      <c r="B33" s="115" t="s">
        <v>77</v>
      </c>
      <c r="C33" s="62" t="s">
        <v>98</v>
      </c>
      <c r="D33" s="37" t="s">
        <v>2</v>
      </c>
      <c r="E33" s="42" t="s">
        <v>99</v>
      </c>
      <c r="F33" s="49">
        <v>12</v>
      </c>
      <c r="G33" s="38"/>
      <c r="H33" s="63">
        <f>ROUND(G33*F33,2)</f>
        <v>0</v>
      </c>
      <c r="I33" s="71">
        <f ca="1" t="shared" si="0"/>
      </c>
      <c r="J33" s="72"/>
      <c r="K33" s="69"/>
      <c r="L33" s="70"/>
      <c r="M33" s="70"/>
      <c r="N33" s="70"/>
      <c r="O33" s="39"/>
      <c r="P33" s="44"/>
    </row>
    <row r="34" spans="1:16" s="51" customFormat="1" ht="39.75" customHeight="1">
      <c r="A34" s="60"/>
      <c r="B34" s="93" t="s">
        <v>100</v>
      </c>
      <c r="C34" s="62" t="s">
        <v>101</v>
      </c>
      <c r="D34" s="37" t="s">
        <v>90</v>
      </c>
      <c r="E34" s="42" t="s">
        <v>36</v>
      </c>
      <c r="F34" s="49">
        <v>15</v>
      </c>
      <c r="G34" s="38"/>
      <c r="H34" s="63">
        <f>ROUND(G34*F34,2)</f>
        <v>0</v>
      </c>
      <c r="I34" s="71">
        <f ca="1" t="shared" si="0"/>
      </c>
      <c r="J34" s="72"/>
      <c r="K34" s="69"/>
      <c r="L34" s="70"/>
      <c r="M34" s="70"/>
      <c r="N34" s="70"/>
      <c r="O34" s="39"/>
      <c r="P34" s="44"/>
    </row>
    <row r="35" spans="1:16" s="51" customFormat="1" ht="39.75" customHeight="1">
      <c r="A35" s="60" t="s">
        <v>102</v>
      </c>
      <c r="B35" s="93" t="s">
        <v>103</v>
      </c>
      <c r="C35" s="50" t="s">
        <v>104</v>
      </c>
      <c r="D35" s="37" t="s">
        <v>105</v>
      </c>
      <c r="E35" s="42"/>
      <c r="F35" s="49"/>
      <c r="G35" s="46"/>
      <c r="H35" s="96"/>
      <c r="I35" s="71" t="str">
        <f ca="1" t="shared" si="0"/>
        <v>LOCKED</v>
      </c>
      <c r="J35" s="72"/>
      <c r="K35" s="69"/>
      <c r="L35" s="70"/>
      <c r="M35" s="70"/>
      <c r="N35" s="70"/>
      <c r="O35" s="39"/>
      <c r="P35" s="44"/>
    </row>
    <row r="36" spans="1:16" s="45" customFormat="1" ht="39.75" customHeight="1">
      <c r="A36" s="60" t="s">
        <v>106</v>
      </c>
      <c r="B36" s="94" t="s">
        <v>47</v>
      </c>
      <c r="C36" s="41" t="s">
        <v>107</v>
      </c>
      <c r="D36" s="37"/>
      <c r="E36" s="42" t="s">
        <v>86</v>
      </c>
      <c r="F36" s="49">
        <v>90</v>
      </c>
      <c r="G36" s="38"/>
      <c r="H36" s="63">
        <f>ROUND(G36*F36,2)</f>
        <v>0</v>
      </c>
      <c r="I36" s="71">
        <f ca="1" t="shared" si="0"/>
      </c>
      <c r="J36" s="72"/>
      <c r="K36" s="69"/>
      <c r="L36" s="70"/>
      <c r="M36" s="70"/>
      <c r="N36" s="70"/>
      <c r="O36" s="39"/>
      <c r="P36" s="44"/>
    </row>
    <row r="37" spans="1:16" s="45" customFormat="1" ht="39.75" customHeight="1">
      <c r="A37" s="60" t="s">
        <v>202</v>
      </c>
      <c r="B37" s="94" t="s">
        <v>51</v>
      </c>
      <c r="C37" s="41" t="s">
        <v>108</v>
      </c>
      <c r="D37" s="37"/>
      <c r="E37" s="42" t="s">
        <v>86</v>
      </c>
      <c r="F37" s="49">
        <v>70</v>
      </c>
      <c r="G37" s="38"/>
      <c r="H37" s="63">
        <f>ROUND(G37*F37,2)</f>
        <v>0</v>
      </c>
      <c r="I37" s="71">
        <f ca="1" t="shared" si="0"/>
      </c>
      <c r="J37" s="72"/>
      <c r="K37" s="69"/>
      <c r="L37" s="70"/>
      <c r="M37" s="70"/>
      <c r="N37" s="70"/>
      <c r="O37" s="39"/>
      <c r="P37" s="44"/>
    </row>
    <row r="38" spans="1:16" s="51" customFormat="1" ht="39.75" customHeight="1">
      <c r="A38" s="60" t="s">
        <v>109</v>
      </c>
      <c r="B38" s="93" t="s">
        <v>110</v>
      </c>
      <c r="C38" s="50" t="s">
        <v>111</v>
      </c>
      <c r="D38" s="37" t="s">
        <v>191</v>
      </c>
      <c r="E38" s="42"/>
      <c r="F38" s="49"/>
      <c r="G38" s="46"/>
      <c r="H38" s="96"/>
      <c r="I38" s="71" t="str">
        <f ca="1" t="shared" si="0"/>
        <v>LOCKED</v>
      </c>
      <c r="J38" s="72"/>
      <c r="K38" s="69"/>
      <c r="L38" s="70"/>
      <c r="M38" s="70"/>
      <c r="N38" s="70"/>
      <c r="O38" s="39"/>
      <c r="P38" s="44"/>
    </row>
    <row r="39" spans="1:16" s="45" customFormat="1" ht="39.75" customHeight="1">
      <c r="A39" s="60" t="s">
        <v>112</v>
      </c>
      <c r="B39" s="94" t="s">
        <v>47</v>
      </c>
      <c r="C39" s="41" t="s">
        <v>107</v>
      </c>
      <c r="D39" s="37"/>
      <c r="E39" s="42" t="s">
        <v>86</v>
      </c>
      <c r="F39" s="49">
        <v>90</v>
      </c>
      <c r="G39" s="38"/>
      <c r="H39" s="63">
        <f>ROUND(G39*F39,2)</f>
        <v>0</v>
      </c>
      <c r="I39" s="71">
        <f ca="1" t="shared" si="0"/>
      </c>
      <c r="J39" s="72"/>
      <c r="K39" s="69"/>
      <c r="L39" s="70"/>
      <c r="M39" s="70"/>
      <c r="N39" s="70"/>
      <c r="O39" s="39"/>
      <c r="P39" s="44"/>
    </row>
    <row r="40" spans="1:16" s="45" customFormat="1" ht="39.75" customHeight="1">
      <c r="A40" s="60" t="s">
        <v>203</v>
      </c>
      <c r="B40" s="94" t="s">
        <v>51</v>
      </c>
      <c r="C40" s="41" t="s">
        <v>108</v>
      </c>
      <c r="D40" s="37"/>
      <c r="E40" s="42" t="s">
        <v>86</v>
      </c>
      <c r="F40" s="49">
        <v>70</v>
      </c>
      <c r="G40" s="38"/>
      <c r="H40" s="63">
        <f>ROUND(G40*F40,2)</f>
        <v>0</v>
      </c>
      <c r="I40" s="71">
        <f ca="1" t="shared" si="0"/>
      </c>
      <c r="J40" s="72"/>
      <c r="K40" s="69"/>
      <c r="L40" s="70"/>
      <c r="M40" s="70"/>
      <c r="N40" s="70"/>
      <c r="O40" s="39"/>
      <c r="P40" s="44"/>
    </row>
    <row r="41" spans="1:16" s="51" customFormat="1" ht="39.75" customHeight="1">
      <c r="A41" s="60"/>
      <c r="B41" s="93" t="s">
        <v>113</v>
      </c>
      <c r="C41" s="50" t="s">
        <v>114</v>
      </c>
      <c r="D41" s="37" t="s">
        <v>115</v>
      </c>
      <c r="E41" s="42" t="s">
        <v>86</v>
      </c>
      <c r="F41" s="49">
        <v>110</v>
      </c>
      <c r="G41" s="38"/>
      <c r="H41" s="63">
        <f>ROUND(G41*F41,2)</f>
        <v>0</v>
      </c>
      <c r="I41" s="71">
        <f ca="1" t="shared" si="0"/>
      </c>
      <c r="J41" s="72"/>
      <c r="K41" s="69"/>
      <c r="L41" s="70"/>
      <c r="M41" s="70"/>
      <c r="N41" s="70"/>
      <c r="O41" s="39"/>
      <c r="P41" s="44"/>
    </row>
    <row r="42" spans="1:16" s="51" customFormat="1" ht="39.75" customHeight="1">
      <c r="A42" s="60"/>
      <c r="B42" s="93" t="s">
        <v>116</v>
      </c>
      <c r="C42" s="50" t="s">
        <v>117</v>
      </c>
      <c r="D42" s="37" t="s">
        <v>118</v>
      </c>
      <c r="E42" s="42" t="s">
        <v>119</v>
      </c>
      <c r="F42" s="49">
        <v>10</v>
      </c>
      <c r="G42" s="38"/>
      <c r="H42" s="63">
        <f>ROUND(G42*F42,2)</f>
        <v>0</v>
      </c>
      <c r="I42" s="71">
        <f ca="1" t="shared" si="0"/>
      </c>
      <c r="J42" s="72"/>
      <c r="K42" s="69"/>
      <c r="L42" s="70"/>
      <c r="M42" s="70"/>
      <c r="N42" s="70"/>
      <c r="O42" s="39"/>
      <c r="P42" s="44"/>
    </row>
    <row r="43" spans="1:16" s="45" customFormat="1" ht="39.75" customHeight="1">
      <c r="A43" s="60"/>
      <c r="B43" s="93" t="s">
        <v>120</v>
      </c>
      <c r="C43" s="41" t="s">
        <v>121</v>
      </c>
      <c r="D43" s="37" t="s">
        <v>122</v>
      </c>
      <c r="E43" s="42" t="s">
        <v>123</v>
      </c>
      <c r="F43" s="43">
        <v>1</v>
      </c>
      <c r="G43" s="38"/>
      <c r="H43" s="63">
        <f>ROUND(G43*F43,2)</f>
        <v>0</v>
      </c>
      <c r="I43" s="71">
        <f ca="1" t="shared" si="0"/>
      </c>
      <c r="J43" s="72"/>
      <c r="K43" s="69"/>
      <c r="L43" s="70"/>
      <c r="M43" s="70"/>
      <c r="N43" s="70"/>
      <c r="O43" s="39"/>
      <c r="P43" s="44"/>
    </row>
    <row r="44" spans="1:14" ht="36" customHeight="1">
      <c r="A44" s="12"/>
      <c r="B44" s="91"/>
      <c r="C44" s="35" t="s">
        <v>19</v>
      </c>
      <c r="D44" s="6"/>
      <c r="E44" s="33"/>
      <c r="F44" s="6"/>
      <c r="G44" s="68"/>
      <c r="H44" s="92"/>
      <c r="I44" s="71" t="str">
        <f ca="1" t="shared" si="0"/>
        <v>LOCKED</v>
      </c>
      <c r="J44" s="72"/>
      <c r="K44" s="69"/>
      <c r="L44" s="70"/>
      <c r="M44" s="70"/>
      <c r="N44" s="70"/>
    </row>
    <row r="45" spans="1:16" s="45" customFormat="1" ht="39.75" customHeight="1">
      <c r="A45" s="61" t="s">
        <v>124</v>
      </c>
      <c r="B45" s="93" t="s">
        <v>125</v>
      </c>
      <c r="C45" s="41" t="s">
        <v>126</v>
      </c>
      <c r="D45" s="37" t="s">
        <v>127</v>
      </c>
      <c r="E45" s="42" t="s">
        <v>32</v>
      </c>
      <c r="F45" s="43">
        <v>20750</v>
      </c>
      <c r="G45" s="38"/>
      <c r="H45" s="63">
        <f>ROUND(G45*F45,2)</f>
        <v>0</v>
      </c>
      <c r="I45" s="71">
        <f ca="1" t="shared" si="0"/>
      </c>
      <c r="J45" s="72"/>
      <c r="K45" s="69"/>
      <c r="L45" s="70"/>
      <c r="M45" s="70"/>
      <c r="N45" s="70"/>
      <c r="O45" s="39"/>
      <c r="P45" s="44"/>
    </row>
    <row r="46" spans="1:14" ht="36" customHeight="1">
      <c r="A46" s="12"/>
      <c r="B46" s="116"/>
      <c r="C46" s="35" t="s">
        <v>20</v>
      </c>
      <c r="D46" s="6"/>
      <c r="E46" s="34"/>
      <c r="F46" s="5"/>
      <c r="G46" s="68"/>
      <c r="H46" s="92"/>
      <c r="I46" s="71" t="str">
        <f ca="1" t="shared" si="0"/>
        <v>LOCKED</v>
      </c>
      <c r="J46" s="72"/>
      <c r="K46" s="69"/>
      <c r="L46" s="70"/>
      <c r="M46" s="70"/>
      <c r="N46" s="70"/>
    </row>
    <row r="47" spans="1:16" s="40" customFormat="1" ht="39.75" customHeight="1">
      <c r="A47" s="61" t="s">
        <v>128</v>
      </c>
      <c r="B47" s="93" t="s">
        <v>129</v>
      </c>
      <c r="C47" s="41" t="s">
        <v>130</v>
      </c>
      <c r="D47" s="37" t="s">
        <v>131</v>
      </c>
      <c r="E47" s="42" t="s">
        <v>36</v>
      </c>
      <c r="F47" s="43">
        <v>15</v>
      </c>
      <c r="G47" s="38"/>
      <c r="H47" s="63">
        <f>ROUND(G47*F47,2)</f>
        <v>0</v>
      </c>
      <c r="I47" s="71">
        <f ca="1" t="shared" si="0"/>
      </c>
      <c r="J47" s="72"/>
      <c r="K47" s="69"/>
      <c r="L47" s="70"/>
      <c r="M47" s="70"/>
      <c r="N47" s="70"/>
      <c r="O47" s="39"/>
      <c r="P47" s="44"/>
    </row>
    <row r="48" spans="1:14" ht="30" customHeight="1" thickBot="1">
      <c r="A48" s="105"/>
      <c r="B48" s="117" t="str">
        <f>B6</f>
        <v>A</v>
      </c>
      <c r="C48" s="152" t="str">
        <f>C6</f>
        <v>PART 1 - Murray Avenue Gravel Road Renewal - 1+250 to Gateside Street</v>
      </c>
      <c r="D48" s="153"/>
      <c r="E48" s="153"/>
      <c r="F48" s="154"/>
      <c r="G48" s="118"/>
      <c r="H48" s="119">
        <f>SUM(H6:H47)</f>
        <v>0</v>
      </c>
      <c r="I48" s="71" t="str">
        <f ca="1" t="shared" si="0"/>
        <v>LOCKED</v>
      </c>
      <c r="J48" s="72"/>
      <c r="K48" s="69"/>
      <c r="L48" s="70"/>
      <c r="M48" s="70"/>
      <c r="N48" s="70"/>
    </row>
    <row r="49" spans="1:14" s="27" customFormat="1" ht="30" customHeight="1" thickTop="1">
      <c r="A49" s="26"/>
      <c r="B49" s="88" t="s">
        <v>13</v>
      </c>
      <c r="C49" s="147" t="s">
        <v>26</v>
      </c>
      <c r="D49" s="150"/>
      <c r="E49" s="150"/>
      <c r="F49" s="151"/>
      <c r="G49" s="120"/>
      <c r="H49" s="90"/>
      <c r="I49" s="71" t="str">
        <f ca="1" t="shared" si="0"/>
        <v>LOCKED</v>
      </c>
      <c r="J49" s="72"/>
      <c r="K49" s="69"/>
      <c r="L49" s="70"/>
      <c r="M49" s="70"/>
      <c r="N49" s="70"/>
    </row>
    <row r="50" spans="1:14" ht="36" customHeight="1">
      <c r="A50" s="12"/>
      <c r="B50" s="91"/>
      <c r="C50" s="22" t="s">
        <v>16</v>
      </c>
      <c r="D50" s="6"/>
      <c r="E50" s="5" t="s">
        <v>2</v>
      </c>
      <c r="F50" s="5" t="s">
        <v>2</v>
      </c>
      <c r="G50" s="68"/>
      <c r="H50" s="92"/>
      <c r="I50" s="71" t="str">
        <f ca="1" t="shared" si="0"/>
        <v>LOCKED</v>
      </c>
      <c r="J50" s="72"/>
      <c r="K50" s="69"/>
      <c r="L50" s="70"/>
      <c r="M50" s="70"/>
      <c r="N50" s="70"/>
    </row>
    <row r="51" spans="1:16" s="45" customFormat="1" ht="39.75" customHeight="1">
      <c r="A51" s="60" t="s">
        <v>33</v>
      </c>
      <c r="B51" s="93" t="s">
        <v>132</v>
      </c>
      <c r="C51" s="41" t="s">
        <v>35</v>
      </c>
      <c r="D51" s="37" t="s">
        <v>198</v>
      </c>
      <c r="E51" s="42" t="s">
        <v>36</v>
      </c>
      <c r="F51" s="43">
        <v>3200</v>
      </c>
      <c r="G51" s="38"/>
      <c r="H51" s="63">
        <f>ROUND(G51*F51,2)</f>
        <v>0</v>
      </c>
      <c r="I51" s="71">
        <f ca="1" t="shared" si="0"/>
      </c>
      <c r="J51" s="72"/>
      <c r="K51" s="69"/>
      <c r="L51" s="70"/>
      <c r="M51" s="70"/>
      <c r="N51" s="70"/>
      <c r="O51" s="39"/>
      <c r="P51" s="44"/>
    </row>
    <row r="52" spans="1:16" s="40" customFormat="1" ht="39.75" customHeight="1">
      <c r="A52" s="60" t="s">
        <v>37</v>
      </c>
      <c r="B52" s="93" t="s">
        <v>133</v>
      </c>
      <c r="C52" s="41" t="s">
        <v>39</v>
      </c>
      <c r="D52" s="37" t="s">
        <v>199</v>
      </c>
      <c r="E52" s="42" t="s">
        <v>36</v>
      </c>
      <c r="F52" s="43">
        <v>10000</v>
      </c>
      <c r="G52" s="38"/>
      <c r="H52" s="63">
        <f>ROUND(G52*F52,2)</f>
        <v>0</v>
      </c>
      <c r="I52" s="71">
        <f ca="1" t="shared" si="0"/>
      </c>
      <c r="J52" s="72"/>
      <c r="K52" s="69"/>
      <c r="L52" s="70"/>
      <c r="M52" s="70"/>
      <c r="N52" s="70"/>
      <c r="O52" s="39"/>
      <c r="P52" s="44"/>
    </row>
    <row r="53" spans="1:16" s="45" customFormat="1" ht="39.75" customHeight="1">
      <c r="A53" s="59" t="s">
        <v>40</v>
      </c>
      <c r="B53" s="93" t="s">
        <v>134</v>
      </c>
      <c r="C53" s="41" t="s">
        <v>42</v>
      </c>
      <c r="D53" s="37" t="s">
        <v>200</v>
      </c>
      <c r="E53" s="42" t="s">
        <v>32</v>
      </c>
      <c r="F53" s="43">
        <v>17450</v>
      </c>
      <c r="G53" s="38"/>
      <c r="H53" s="63">
        <f>ROUND(G53*F53,2)</f>
        <v>0</v>
      </c>
      <c r="I53" s="71">
        <f ca="1" t="shared" si="0"/>
      </c>
      <c r="J53" s="72"/>
      <c r="K53" s="69"/>
      <c r="L53" s="70"/>
      <c r="M53" s="70"/>
      <c r="N53" s="70"/>
      <c r="O53" s="39"/>
      <c r="P53" s="44"/>
    </row>
    <row r="54" spans="1:16" s="40" customFormat="1" ht="39.75" customHeight="1">
      <c r="A54" s="59" t="s">
        <v>43</v>
      </c>
      <c r="B54" s="93" t="s">
        <v>135</v>
      </c>
      <c r="C54" s="41" t="s">
        <v>45</v>
      </c>
      <c r="D54" s="37" t="s">
        <v>198</v>
      </c>
      <c r="E54" s="42"/>
      <c r="F54" s="43"/>
      <c r="G54" s="46"/>
      <c r="H54" s="63"/>
      <c r="I54" s="71" t="str">
        <f ca="1" t="shared" si="0"/>
        <v>LOCKED</v>
      </c>
      <c r="J54" s="72"/>
      <c r="K54" s="69"/>
      <c r="L54" s="70"/>
      <c r="M54" s="70"/>
      <c r="N54" s="70"/>
      <c r="O54" s="39"/>
      <c r="P54" s="44"/>
    </row>
    <row r="55" spans="1:16" s="40" customFormat="1" ht="39.75" customHeight="1">
      <c r="A55" s="60" t="s">
        <v>46</v>
      </c>
      <c r="B55" s="94" t="s">
        <v>47</v>
      </c>
      <c r="C55" s="41" t="s">
        <v>48</v>
      </c>
      <c r="D55" s="37" t="s">
        <v>2</v>
      </c>
      <c r="E55" s="42" t="s">
        <v>49</v>
      </c>
      <c r="F55" s="43">
        <v>4850</v>
      </c>
      <c r="G55" s="38"/>
      <c r="H55" s="63">
        <f aca="true" t="shared" si="2" ref="H55:H60">ROUND(G55*F55,2)</f>
        <v>0</v>
      </c>
      <c r="I55" s="71">
        <f ca="1" t="shared" si="0"/>
      </c>
      <c r="J55" s="72"/>
      <c r="K55" s="69"/>
      <c r="L55" s="70"/>
      <c r="M55" s="70"/>
      <c r="N55" s="70"/>
      <c r="O55" s="39"/>
      <c r="P55" s="44"/>
    </row>
    <row r="56" spans="1:16" s="40" customFormat="1" ht="39.75" customHeight="1">
      <c r="A56" s="60" t="s">
        <v>50</v>
      </c>
      <c r="B56" s="94" t="s">
        <v>51</v>
      </c>
      <c r="C56" s="41" t="s">
        <v>52</v>
      </c>
      <c r="D56" s="37" t="s">
        <v>2</v>
      </c>
      <c r="E56" s="42" t="s">
        <v>49</v>
      </c>
      <c r="F56" s="43">
        <v>20400</v>
      </c>
      <c r="G56" s="38"/>
      <c r="H56" s="63">
        <f t="shared" si="2"/>
        <v>0</v>
      </c>
      <c r="I56" s="71">
        <f ca="1" t="shared" si="0"/>
      </c>
      <c r="J56" s="72"/>
      <c r="K56" s="69"/>
      <c r="L56" s="70"/>
      <c r="M56" s="70"/>
      <c r="N56" s="70"/>
      <c r="O56" s="39"/>
      <c r="P56" s="44"/>
    </row>
    <row r="57" spans="1:16" s="40" customFormat="1" ht="39.75" customHeight="1">
      <c r="A57" s="59" t="s">
        <v>53</v>
      </c>
      <c r="B57" s="93" t="s">
        <v>136</v>
      </c>
      <c r="C57" s="41" t="s">
        <v>55</v>
      </c>
      <c r="D57" s="37" t="s">
        <v>201</v>
      </c>
      <c r="E57" s="42" t="s">
        <v>49</v>
      </c>
      <c r="F57" s="43">
        <v>2300</v>
      </c>
      <c r="G57" s="38"/>
      <c r="H57" s="63">
        <f t="shared" si="2"/>
        <v>0</v>
      </c>
      <c r="I57" s="71">
        <f ca="1" t="shared" si="0"/>
      </c>
      <c r="J57" s="72"/>
      <c r="K57" s="69"/>
      <c r="L57" s="70"/>
      <c r="M57" s="70"/>
      <c r="N57" s="70"/>
      <c r="O57" s="39"/>
      <c r="P57" s="44"/>
    </row>
    <row r="58" spans="1:16" s="45" customFormat="1" ht="39.75" customHeight="1">
      <c r="A58" s="59" t="s">
        <v>56</v>
      </c>
      <c r="B58" s="93" t="s">
        <v>137</v>
      </c>
      <c r="C58" s="41" t="s">
        <v>58</v>
      </c>
      <c r="D58" s="37" t="s">
        <v>198</v>
      </c>
      <c r="E58" s="42" t="s">
        <v>32</v>
      </c>
      <c r="F58" s="43">
        <v>23750</v>
      </c>
      <c r="G58" s="38"/>
      <c r="H58" s="63">
        <f t="shared" si="2"/>
        <v>0</v>
      </c>
      <c r="I58" s="71">
        <f ca="1" t="shared" si="0"/>
      </c>
      <c r="J58" s="72"/>
      <c r="K58" s="69"/>
      <c r="L58" s="70"/>
      <c r="M58" s="70"/>
      <c r="N58" s="70"/>
      <c r="O58" s="39"/>
      <c r="P58" s="44"/>
    </row>
    <row r="59" spans="1:16" s="45" customFormat="1" ht="39.75" customHeight="1">
      <c r="A59" s="60" t="s">
        <v>59</v>
      </c>
      <c r="B59" s="93" t="s">
        <v>138</v>
      </c>
      <c r="C59" s="41" t="s">
        <v>61</v>
      </c>
      <c r="D59" s="37" t="s">
        <v>199</v>
      </c>
      <c r="E59" s="42" t="s">
        <v>36</v>
      </c>
      <c r="F59" s="43">
        <v>23750</v>
      </c>
      <c r="G59" s="38"/>
      <c r="H59" s="63">
        <f t="shared" si="2"/>
        <v>0</v>
      </c>
      <c r="I59" s="71">
        <f ca="1" t="shared" si="0"/>
      </c>
      <c r="J59" s="72"/>
      <c r="K59" s="69"/>
      <c r="L59" s="70"/>
      <c r="M59" s="70"/>
      <c r="N59" s="70"/>
      <c r="O59" s="52"/>
      <c r="P59" s="44"/>
    </row>
    <row r="60" spans="1:16" s="45" customFormat="1" ht="39.75" customHeight="1">
      <c r="A60" s="59" t="s">
        <v>62</v>
      </c>
      <c r="B60" s="93" t="s">
        <v>139</v>
      </c>
      <c r="C60" s="41" t="s">
        <v>64</v>
      </c>
      <c r="D60" s="37" t="s">
        <v>65</v>
      </c>
      <c r="E60" s="42" t="s">
        <v>32</v>
      </c>
      <c r="F60" s="43">
        <v>17450</v>
      </c>
      <c r="G60" s="38"/>
      <c r="H60" s="63">
        <f t="shared" si="2"/>
        <v>0</v>
      </c>
      <c r="I60" s="71">
        <f ca="1" t="shared" si="0"/>
      </c>
      <c r="J60" s="72"/>
      <c r="K60" s="69"/>
      <c r="L60" s="70"/>
      <c r="M60" s="70"/>
      <c r="N60" s="70"/>
      <c r="O60" s="52"/>
      <c r="P60" s="44"/>
    </row>
    <row r="61" spans="1:16" s="48" customFormat="1" ht="39.75" customHeight="1">
      <c r="A61" s="59" t="s">
        <v>66</v>
      </c>
      <c r="B61" s="93" t="s">
        <v>140</v>
      </c>
      <c r="C61" s="41" t="s">
        <v>68</v>
      </c>
      <c r="D61" s="37" t="s">
        <v>69</v>
      </c>
      <c r="E61" s="42" t="s">
        <v>32</v>
      </c>
      <c r="F61" s="43">
        <v>10000</v>
      </c>
      <c r="G61" s="38"/>
      <c r="H61" s="63">
        <f>ROUND(G61*F61,2)</f>
        <v>0</v>
      </c>
      <c r="I61" s="71">
        <f ca="1" t="shared" si="0"/>
      </c>
      <c r="J61" s="72"/>
      <c r="K61" s="69"/>
      <c r="L61" s="70"/>
      <c r="M61" s="70"/>
      <c r="N61" s="70"/>
      <c r="O61" s="52"/>
      <c r="P61" s="47"/>
    </row>
    <row r="62" spans="1:14" ht="39.75" customHeight="1">
      <c r="A62" s="12"/>
      <c r="B62" s="91"/>
      <c r="C62" s="53" t="s">
        <v>27</v>
      </c>
      <c r="D62" s="6"/>
      <c r="E62" s="33"/>
      <c r="F62" s="6"/>
      <c r="G62" s="68"/>
      <c r="H62" s="92"/>
      <c r="I62" s="71" t="str">
        <f ca="1" t="shared" si="0"/>
        <v>LOCKED</v>
      </c>
      <c r="J62" s="72"/>
      <c r="K62" s="69"/>
      <c r="L62" s="70"/>
      <c r="M62" s="70"/>
      <c r="N62" s="70"/>
    </row>
    <row r="63" spans="1:16" s="45" customFormat="1" ht="39.75" customHeight="1">
      <c r="A63" s="61" t="s">
        <v>141</v>
      </c>
      <c r="B63" s="93" t="s">
        <v>142</v>
      </c>
      <c r="C63" s="41" t="s">
        <v>143</v>
      </c>
      <c r="D63" s="37" t="s">
        <v>144</v>
      </c>
      <c r="E63" s="42"/>
      <c r="F63" s="43"/>
      <c r="G63" s="46"/>
      <c r="H63" s="63"/>
      <c r="I63" s="71" t="str">
        <f ca="1" t="shared" si="0"/>
        <v>LOCKED</v>
      </c>
      <c r="J63" s="72"/>
      <c r="K63" s="69"/>
      <c r="L63" s="70"/>
      <c r="M63" s="70"/>
      <c r="N63" s="70"/>
      <c r="O63" s="39"/>
      <c r="P63" s="44"/>
    </row>
    <row r="64" spans="1:16" s="45" customFormat="1" ht="39.75" customHeight="1">
      <c r="A64" s="61" t="s">
        <v>145</v>
      </c>
      <c r="B64" s="94" t="s">
        <v>47</v>
      </c>
      <c r="C64" s="41" t="s">
        <v>146</v>
      </c>
      <c r="D64" s="37" t="s">
        <v>2</v>
      </c>
      <c r="E64" s="42" t="s">
        <v>147</v>
      </c>
      <c r="F64" s="43">
        <v>30</v>
      </c>
      <c r="G64" s="38"/>
      <c r="H64" s="63">
        <f>ROUND(G64*F64,2)</f>
        <v>0</v>
      </c>
      <c r="I64" s="71">
        <f ca="1" t="shared" si="0"/>
      </c>
      <c r="J64" s="72"/>
      <c r="K64" s="69"/>
      <c r="L64" s="70"/>
      <c r="M64" s="70"/>
      <c r="N64" s="70"/>
      <c r="O64" s="39"/>
      <c r="P64" s="44"/>
    </row>
    <row r="65" spans="1:16" s="45" customFormat="1" ht="39.75" customHeight="1">
      <c r="A65" s="61" t="s">
        <v>148</v>
      </c>
      <c r="B65" s="93" t="s">
        <v>149</v>
      </c>
      <c r="C65" s="41" t="s">
        <v>150</v>
      </c>
      <c r="D65" s="37" t="s">
        <v>144</v>
      </c>
      <c r="E65" s="42"/>
      <c r="F65" s="43"/>
      <c r="G65" s="46"/>
      <c r="H65" s="63"/>
      <c r="I65" s="71" t="str">
        <f ca="1" t="shared" si="0"/>
        <v>LOCKED</v>
      </c>
      <c r="J65" s="72"/>
      <c r="K65" s="69"/>
      <c r="L65" s="70"/>
      <c r="M65" s="70"/>
      <c r="N65" s="70"/>
      <c r="O65" s="39"/>
      <c r="P65" s="44"/>
    </row>
    <row r="66" spans="1:16" s="45" customFormat="1" ht="39.75" customHeight="1">
      <c r="A66" s="61" t="s">
        <v>151</v>
      </c>
      <c r="B66" s="94" t="s">
        <v>47</v>
      </c>
      <c r="C66" s="41" t="s">
        <v>152</v>
      </c>
      <c r="D66" s="37" t="s">
        <v>2</v>
      </c>
      <c r="E66" s="42" t="s">
        <v>147</v>
      </c>
      <c r="F66" s="43">
        <v>30</v>
      </c>
      <c r="G66" s="38"/>
      <c r="H66" s="63">
        <f>ROUND(G66*F66,2)</f>
        <v>0</v>
      </c>
      <c r="I66" s="71">
        <f ca="1" t="shared" si="0"/>
      </c>
      <c r="J66" s="72"/>
      <c r="K66" s="69"/>
      <c r="L66" s="70"/>
      <c r="M66" s="70"/>
      <c r="N66" s="70"/>
      <c r="O66" s="39"/>
      <c r="P66" s="44"/>
    </row>
    <row r="67" spans="1:16" s="40" customFormat="1" ht="39.75" customHeight="1">
      <c r="A67" s="61" t="s">
        <v>153</v>
      </c>
      <c r="B67" s="93" t="s">
        <v>154</v>
      </c>
      <c r="C67" s="41" t="s">
        <v>155</v>
      </c>
      <c r="D67" s="37" t="s">
        <v>156</v>
      </c>
      <c r="E67" s="42"/>
      <c r="F67" s="43"/>
      <c r="G67" s="46"/>
      <c r="H67" s="63"/>
      <c r="I67" s="71" t="str">
        <f ca="1" t="shared" si="0"/>
        <v>LOCKED</v>
      </c>
      <c r="J67" s="72"/>
      <c r="K67" s="69"/>
      <c r="L67" s="70"/>
      <c r="M67" s="70"/>
      <c r="N67" s="70"/>
      <c r="O67" s="39"/>
      <c r="P67" s="44"/>
    </row>
    <row r="68" spans="1:16" s="45" customFormat="1" ht="39.75" customHeight="1">
      <c r="A68" s="61" t="s">
        <v>157</v>
      </c>
      <c r="B68" s="94" t="s">
        <v>47</v>
      </c>
      <c r="C68" s="41" t="s">
        <v>158</v>
      </c>
      <c r="D68" s="37" t="s">
        <v>159</v>
      </c>
      <c r="E68" s="42" t="s">
        <v>32</v>
      </c>
      <c r="F68" s="43">
        <v>10</v>
      </c>
      <c r="G68" s="38"/>
      <c r="H68" s="63">
        <f>ROUND(G68*F68,2)</f>
        <v>0</v>
      </c>
      <c r="I68" s="71">
        <f ca="1" t="shared" si="0"/>
      </c>
      <c r="J68" s="72"/>
      <c r="K68" s="69"/>
      <c r="L68" s="70"/>
      <c r="M68" s="70"/>
      <c r="N68" s="70"/>
      <c r="O68" s="39"/>
      <c r="P68" s="44"/>
    </row>
    <row r="69" spans="1:16" s="40" customFormat="1" ht="39.75" customHeight="1">
      <c r="A69" s="61" t="s">
        <v>160</v>
      </c>
      <c r="B69" s="93" t="s">
        <v>161</v>
      </c>
      <c r="C69" s="41" t="s">
        <v>162</v>
      </c>
      <c r="D69" s="37" t="s">
        <v>163</v>
      </c>
      <c r="E69" s="42"/>
      <c r="F69" s="43"/>
      <c r="G69" s="46"/>
      <c r="H69" s="63"/>
      <c r="I69" s="71" t="str">
        <f ca="1" t="shared" si="0"/>
        <v>LOCKED</v>
      </c>
      <c r="J69" s="72"/>
      <c r="K69" s="69"/>
      <c r="L69" s="70"/>
      <c r="M69" s="70"/>
      <c r="N69" s="70"/>
      <c r="O69" s="39"/>
      <c r="P69" s="44"/>
    </row>
    <row r="70" spans="1:17" s="45" customFormat="1" ht="39.75" customHeight="1">
      <c r="A70" s="61" t="s">
        <v>164</v>
      </c>
      <c r="B70" s="121" t="s">
        <v>47</v>
      </c>
      <c r="C70" s="99" t="s">
        <v>165</v>
      </c>
      <c r="D70" s="100" t="s">
        <v>2</v>
      </c>
      <c r="E70" s="101" t="s">
        <v>86</v>
      </c>
      <c r="F70" s="122">
        <v>40</v>
      </c>
      <c r="G70" s="103"/>
      <c r="H70" s="104">
        <f>ROUND(G70*F70,2)</f>
        <v>0</v>
      </c>
      <c r="I70" s="71">
        <f ca="1" t="shared" si="0"/>
      </c>
      <c r="J70" s="72"/>
      <c r="K70" s="69"/>
      <c r="L70" s="70"/>
      <c r="M70" s="70"/>
      <c r="N70" s="70"/>
      <c r="O70" s="56"/>
      <c r="P70" s="55"/>
      <c r="Q70" s="54"/>
    </row>
    <row r="71" spans="1:16" s="45" customFormat="1" ht="39.75" customHeight="1">
      <c r="A71" s="61" t="s">
        <v>166</v>
      </c>
      <c r="B71" s="124" t="s">
        <v>167</v>
      </c>
      <c r="C71" s="125" t="s">
        <v>168</v>
      </c>
      <c r="D71" s="126" t="s">
        <v>163</v>
      </c>
      <c r="E71" s="127"/>
      <c r="F71" s="128"/>
      <c r="G71" s="129"/>
      <c r="H71" s="130"/>
      <c r="I71" s="71" t="str">
        <f aca="true" ca="1" t="shared" si="3" ref="I71:I99">IF(CELL("protect",$G71)=1,"LOCKED","")</f>
        <v>LOCKED</v>
      </c>
      <c r="J71" s="72"/>
      <c r="K71" s="69"/>
      <c r="L71" s="70"/>
      <c r="M71" s="70"/>
      <c r="N71" s="70"/>
      <c r="O71" s="39"/>
      <c r="P71" s="44"/>
    </row>
    <row r="72" spans="1:16" s="45" customFormat="1" ht="39.75" customHeight="1">
      <c r="A72" s="61" t="s">
        <v>169</v>
      </c>
      <c r="B72" s="94" t="s">
        <v>47</v>
      </c>
      <c r="C72" s="41" t="s">
        <v>170</v>
      </c>
      <c r="D72" s="37" t="s">
        <v>171</v>
      </c>
      <c r="E72" s="42" t="s">
        <v>86</v>
      </c>
      <c r="F72" s="43">
        <v>30</v>
      </c>
      <c r="G72" s="38"/>
      <c r="H72" s="63">
        <f>ROUND(G72*F72,2)</f>
        <v>0</v>
      </c>
      <c r="I72" s="71">
        <f ca="1" t="shared" si="3"/>
      </c>
      <c r="J72" s="72"/>
      <c r="K72" s="69"/>
      <c r="L72" s="70"/>
      <c r="M72" s="70"/>
      <c r="N72" s="70"/>
      <c r="O72" s="39"/>
      <c r="P72" s="44"/>
    </row>
    <row r="73" spans="1:16" s="45" customFormat="1" ht="39.75" customHeight="1">
      <c r="A73" s="61" t="s">
        <v>172</v>
      </c>
      <c r="B73" s="93" t="s">
        <v>173</v>
      </c>
      <c r="C73" s="41" t="s">
        <v>174</v>
      </c>
      <c r="D73" s="37" t="s">
        <v>175</v>
      </c>
      <c r="E73" s="42" t="s">
        <v>86</v>
      </c>
      <c r="F73" s="43">
        <v>10</v>
      </c>
      <c r="G73" s="38"/>
      <c r="H73" s="63">
        <f>ROUND(G73*F73,2)</f>
        <v>0</v>
      </c>
      <c r="I73" s="71">
        <f ca="1" t="shared" si="3"/>
      </c>
      <c r="J73" s="72"/>
      <c r="K73" s="69"/>
      <c r="L73" s="70"/>
      <c r="M73" s="70"/>
      <c r="N73" s="70"/>
      <c r="O73" s="39"/>
      <c r="P73" s="44"/>
    </row>
    <row r="74" spans="1:14" ht="39.75" customHeight="1">
      <c r="A74" s="12"/>
      <c r="B74" s="95"/>
      <c r="C74" s="35" t="s">
        <v>195</v>
      </c>
      <c r="D74" s="6"/>
      <c r="E74" s="5"/>
      <c r="F74" s="5"/>
      <c r="G74" s="68"/>
      <c r="H74" s="92"/>
      <c r="I74" s="71" t="str">
        <f ca="1" t="shared" si="3"/>
        <v>LOCKED</v>
      </c>
      <c r="J74" s="72"/>
      <c r="K74" s="69"/>
      <c r="L74" s="70"/>
      <c r="M74" s="70"/>
      <c r="N74" s="70"/>
    </row>
    <row r="75" spans="1:16" s="40" customFormat="1" ht="39.75" customHeight="1">
      <c r="A75" s="60" t="s">
        <v>176</v>
      </c>
      <c r="B75" s="93" t="s">
        <v>177</v>
      </c>
      <c r="C75" s="41" t="s">
        <v>178</v>
      </c>
      <c r="D75" s="37" t="s">
        <v>175</v>
      </c>
      <c r="E75" s="42"/>
      <c r="F75" s="49"/>
      <c r="G75" s="46"/>
      <c r="H75" s="96"/>
      <c r="I75" s="71" t="str">
        <f ca="1" t="shared" si="3"/>
        <v>LOCKED</v>
      </c>
      <c r="J75" s="72"/>
      <c r="K75" s="69"/>
      <c r="L75" s="70"/>
      <c r="M75" s="70"/>
      <c r="N75" s="70"/>
      <c r="O75" s="39"/>
      <c r="P75" s="44"/>
    </row>
    <row r="76" spans="1:16" s="40" customFormat="1" ht="39.75" customHeight="1">
      <c r="A76" s="60" t="s">
        <v>179</v>
      </c>
      <c r="B76" s="94" t="s">
        <v>47</v>
      </c>
      <c r="C76" s="41" t="s">
        <v>180</v>
      </c>
      <c r="D76" s="37" t="s">
        <v>2</v>
      </c>
      <c r="E76" s="42" t="s">
        <v>32</v>
      </c>
      <c r="F76" s="49">
        <v>40</v>
      </c>
      <c r="G76" s="38"/>
      <c r="H76" s="63">
        <f>ROUND(G76*F76,2)</f>
        <v>0</v>
      </c>
      <c r="I76" s="71">
        <f ca="1" t="shared" si="3"/>
      </c>
      <c r="J76" s="72"/>
      <c r="K76" s="69"/>
      <c r="L76" s="70"/>
      <c r="M76" s="70"/>
      <c r="N76" s="70"/>
      <c r="O76" s="39"/>
      <c r="P76" s="44"/>
    </row>
    <row r="77" spans="1:16" s="45" customFormat="1" ht="39.75" customHeight="1">
      <c r="A77" s="60" t="s">
        <v>70</v>
      </c>
      <c r="B77" s="93" t="s">
        <v>181</v>
      </c>
      <c r="C77" s="41" t="s">
        <v>72</v>
      </c>
      <c r="D77" s="37" t="s">
        <v>73</v>
      </c>
      <c r="E77" s="54"/>
      <c r="F77" s="43"/>
      <c r="G77" s="46"/>
      <c r="H77" s="96"/>
      <c r="I77" s="71" t="str">
        <f ca="1" t="shared" si="3"/>
        <v>LOCKED</v>
      </c>
      <c r="J77" s="72"/>
      <c r="K77" s="69"/>
      <c r="L77" s="70"/>
      <c r="M77" s="70"/>
      <c r="N77" s="70"/>
      <c r="O77" s="39"/>
      <c r="P77" s="44"/>
    </row>
    <row r="78" spans="1:16" s="45" customFormat="1" ht="39.75" customHeight="1">
      <c r="A78" s="60" t="s">
        <v>74</v>
      </c>
      <c r="B78" s="94" t="s">
        <v>47</v>
      </c>
      <c r="C78" s="41" t="s">
        <v>75</v>
      </c>
      <c r="D78" s="37"/>
      <c r="E78" s="42"/>
      <c r="F78" s="43"/>
      <c r="G78" s="46"/>
      <c r="H78" s="96"/>
      <c r="I78" s="71" t="str">
        <f ca="1" t="shared" si="3"/>
        <v>LOCKED</v>
      </c>
      <c r="J78" s="72"/>
      <c r="K78" s="69"/>
      <c r="L78" s="70"/>
      <c r="M78" s="70"/>
      <c r="N78" s="70"/>
      <c r="O78" s="39"/>
      <c r="P78" s="44"/>
    </row>
    <row r="79" spans="1:16" s="45" customFormat="1" ht="39.75" customHeight="1">
      <c r="A79" s="60" t="s">
        <v>76</v>
      </c>
      <c r="B79" s="97" t="s">
        <v>77</v>
      </c>
      <c r="C79" s="41" t="s">
        <v>78</v>
      </c>
      <c r="D79" s="37"/>
      <c r="E79" s="42" t="s">
        <v>49</v>
      </c>
      <c r="F79" s="43">
        <v>125</v>
      </c>
      <c r="G79" s="38"/>
      <c r="H79" s="63">
        <f>ROUND(G79*F79,2)</f>
        <v>0</v>
      </c>
      <c r="I79" s="71">
        <f ca="1" t="shared" si="3"/>
      </c>
      <c r="J79" s="72"/>
      <c r="K79" s="69"/>
      <c r="L79" s="70"/>
      <c r="M79" s="70"/>
      <c r="N79" s="70"/>
      <c r="O79" s="39"/>
      <c r="P79" s="44"/>
    </row>
    <row r="80" spans="1:16" s="45" customFormat="1" ht="39.75" customHeight="1">
      <c r="A80" s="60"/>
      <c r="B80" s="93" t="s">
        <v>182</v>
      </c>
      <c r="C80" s="41" t="s">
        <v>80</v>
      </c>
      <c r="D80" s="37" t="s">
        <v>81</v>
      </c>
      <c r="E80" s="42" t="s">
        <v>32</v>
      </c>
      <c r="F80" s="43">
        <v>26000</v>
      </c>
      <c r="G80" s="38"/>
      <c r="H80" s="63">
        <f>ROUND(G80*F80,2)</f>
        <v>0</v>
      </c>
      <c r="I80" s="71">
        <f ca="1" t="shared" si="3"/>
      </c>
      <c r="J80" s="72"/>
      <c r="K80" s="69"/>
      <c r="L80" s="70"/>
      <c r="M80" s="70"/>
      <c r="N80" s="70"/>
      <c r="O80" s="39"/>
      <c r="P80" s="44"/>
    </row>
    <row r="81" spans="1:14" ht="39.75" customHeight="1">
      <c r="A81" s="12"/>
      <c r="B81" s="95"/>
      <c r="C81" s="35" t="s">
        <v>18</v>
      </c>
      <c r="D81" s="6"/>
      <c r="E81" s="34"/>
      <c r="F81" s="5"/>
      <c r="G81" s="68"/>
      <c r="H81" s="92"/>
      <c r="I81" s="71" t="str">
        <f ca="1" t="shared" si="3"/>
        <v>LOCKED</v>
      </c>
      <c r="J81" s="72"/>
      <c r="K81" s="69"/>
      <c r="L81" s="70"/>
      <c r="M81" s="70"/>
      <c r="N81" s="70"/>
    </row>
    <row r="82" spans="1:16" s="51" customFormat="1" ht="39.75" customHeight="1">
      <c r="A82" s="60" t="s">
        <v>102</v>
      </c>
      <c r="B82" s="93" t="s">
        <v>183</v>
      </c>
      <c r="C82" s="50" t="s">
        <v>104</v>
      </c>
      <c r="D82" s="37" t="s">
        <v>105</v>
      </c>
      <c r="E82" s="42"/>
      <c r="F82" s="49"/>
      <c r="G82" s="46"/>
      <c r="H82" s="96"/>
      <c r="I82" s="71" t="str">
        <f ca="1" t="shared" si="3"/>
        <v>LOCKED</v>
      </c>
      <c r="J82" s="72"/>
      <c r="K82" s="69"/>
      <c r="L82" s="70"/>
      <c r="M82" s="70"/>
      <c r="N82" s="70"/>
      <c r="O82" s="39"/>
      <c r="P82" s="44"/>
    </row>
    <row r="83" spans="1:16" s="45" customFormat="1" ht="39.75" customHeight="1">
      <c r="A83" s="60" t="s">
        <v>106</v>
      </c>
      <c r="B83" s="94" t="s">
        <v>47</v>
      </c>
      <c r="C83" s="41" t="s">
        <v>107</v>
      </c>
      <c r="D83" s="37"/>
      <c r="E83" s="42" t="s">
        <v>86</v>
      </c>
      <c r="F83" s="49">
        <v>50</v>
      </c>
      <c r="G83" s="38"/>
      <c r="H83" s="63">
        <f>ROUND(G83*F83,2)</f>
        <v>0</v>
      </c>
      <c r="I83" s="71">
        <f ca="1" t="shared" si="3"/>
      </c>
      <c r="J83" s="72"/>
      <c r="K83" s="69"/>
      <c r="L83" s="70"/>
      <c r="M83" s="70"/>
      <c r="N83" s="70"/>
      <c r="O83" s="39"/>
      <c r="P83" s="44"/>
    </row>
    <row r="84" spans="1:16" s="51" customFormat="1" ht="39.75" customHeight="1">
      <c r="A84" s="60" t="s">
        <v>109</v>
      </c>
      <c r="B84" s="93" t="s">
        <v>184</v>
      </c>
      <c r="C84" s="50" t="s">
        <v>111</v>
      </c>
      <c r="D84" s="37" t="s">
        <v>191</v>
      </c>
      <c r="E84" s="42"/>
      <c r="F84" s="49"/>
      <c r="G84" s="46"/>
      <c r="H84" s="96"/>
      <c r="I84" s="71" t="str">
        <f ca="1" t="shared" si="3"/>
        <v>LOCKED</v>
      </c>
      <c r="J84" s="72"/>
      <c r="K84" s="69"/>
      <c r="L84" s="70"/>
      <c r="M84" s="70"/>
      <c r="N84" s="70"/>
      <c r="O84" s="39"/>
      <c r="P84" s="44"/>
    </row>
    <row r="85" spans="1:16" s="45" customFormat="1" ht="39.75" customHeight="1">
      <c r="A85" s="60" t="s">
        <v>112</v>
      </c>
      <c r="B85" s="94" t="s">
        <v>47</v>
      </c>
      <c r="C85" s="41" t="s">
        <v>107</v>
      </c>
      <c r="D85" s="37"/>
      <c r="E85" s="42" t="s">
        <v>86</v>
      </c>
      <c r="F85" s="49">
        <v>50</v>
      </c>
      <c r="G85" s="38"/>
      <c r="H85" s="63">
        <f>ROUND(G85*F85,2)</f>
        <v>0</v>
      </c>
      <c r="I85" s="71">
        <f ca="1" t="shared" si="3"/>
      </c>
      <c r="J85" s="72"/>
      <c r="K85" s="69"/>
      <c r="L85" s="70"/>
      <c r="M85" s="70"/>
      <c r="N85" s="70"/>
      <c r="O85" s="39"/>
      <c r="P85" s="44"/>
    </row>
    <row r="86" spans="1:16" s="51" customFormat="1" ht="39.75" customHeight="1">
      <c r="A86" s="60"/>
      <c r="B86" s="93" t="s">
        <v>185</v>
      </c>
      <c r="C86" s="50" t="s">
        <v>114</v>
      </c>
      <c r="D86" s="37" t="s">
        <v>115</v>
      </c>
      <c r="E86" s="42" t="s">
        <v>86</v>
      </c>
      <c r="F86" s="49">
        <v>55</v>
      </c>
      <c r="G86" s="38"/>
      <c r="H86" s="63">
        <f>ROUND(G86*F86,2)</f>
        <v>0</v>
      </c>
      <c r="I86" s="71">
        <f ca="1" t="shared" si="3"/>
      </c>
      <c r="J86" s="72"/>
      <c r="K86" s="69"/>
      <c r="L86" s="70"/>
      <c r="M86" s="70"/>
      <c r="N86" s="70"/>
      <c r="O86" s="39"/>
      <c r="P86" s="44"/>
    </row>
    <row r="87" spans="1:16" s="51" customFormat="1" ht="39.75" customHeight="1">
      <c r="A87" s="60"/>
      <c r="B87" s="93" t="s">
        <v>186</v>
      </c>
      <c r="C87" s="50" t="s">
        <v>117</v>
      </c>
      <c r="D87" s="37" t="s">
        <v>118</v>
      </c>
      <c r="E87" s="42" t="s">
        <v>119</v>
      </c>
      <c r="F87" s="49">
        <v>4</v>
      </c>
      <c r="G87" s="38"/>
      <c r="H87" s="63">
        <f>ROUND(G87*F87,2)</f>
        <v>0</v>
      </c>
      <c r="I87" s="71">
        <f ca="1" t="shared" si="3"/>
      </c>
      <c r="J87" s="72"/>
      <c r="K87" s="69"/>
      <c r="L87" s="70"/>
      <c r="M87" s="70"/>
      <c r="N87" s="70"/>
      <c r="O87" s="39"/>
      <c r="P87" s="44"/>
    </row>
    <row r="88" spans="1:14" ht="39.75" customHeight="1">
      <c r="A88" s="12"/>
      <c r="B88" s="91"/>
      <c r="C88" s="35" t="s">
        <v>19</v>
      </c>
      <c r="D88" s="6"/>
      <c r="E88" s="33"/>
      <c r="F88" s="6"/>
      <c r="G88" s="68"/>
      <c r="H88" s="92"/>
      <c r="I88" s="71" t="str">
        <f ca="1" t="shared" si="3"/>
        <v>LOCKED</v>
      </c>
      <c r="J88" s="72"/>
      <c r="K88" s="69"/>
      <c r="L88" s="70"/>
      <c r="M88" s="70"/>
      <c r="N88" s="70"/>
    </row>
    <row r="89" spans="1:16" s="45" customFormat="1" ht="39.75" customHeight="1">
      <c r="A89" s="61" t="s">
        <v>124</v>
      </c>
      <c r="B89" s="93" t="s">
        <v>187</v>
      </c>
      <c r="C89" s="41" t="s">
        <v>126</v>
      </c>
      <c r="D89" s="37" t="s">
        <v>127</v>
      </c>
      <c r="E89" s="42" t="s">
        <v>32</v>
      </c>
      <c r="F89" s="43">
        <v>23750</v>
      </c>
      <c r="G89" s="38"/>
      <c r="H89" s="63">
        <f>ROUND(G89*F89,2)</f>
        <v>0</v>
      </c>
      <c r="I89" s="71">
        <f ca="1" t="shared" si="3"/>
      </c>
      <c r="J89" s="72"/>
      <c r="K89" s="69"/>
      <c r="L89" s="70"/>
      <c r="M89" s="70"/>
      <c r="N89" s="70"/>
      <c r="O89" s="39"/>
      <c r="P89" s="44"/>
    </row>
    <row r="90" spans="1:14" ht="39.75" customHeight="1">
      <c r="A90" s="12"/>
      <c r="B90" s="116"/>
      <c r="C90" s="35" t="s">
        <v>20</v>
      </c>
      <c r="D90" s="6"/>
      <c r="E90" s="34"/>
      <c r="F90" s="5"/>
      <c r="G90" s="68"/>
      <c r="H90" s="92"/>
      <c r="I90" s="71" t="str">
        <f ca="1" t="shared" si="3"/>
        <v>LOCKED</v>
      </c>
      <c r="J90" s="72"/>
      <c r="K90" s="69"/>
      <c r="L90" s="70"/>
      <c r="M90" s="70"/>
      <c r="N90" s="70"/>
    </row>
    <row r="91" spans="1:16" s="40" customFormat="1" ht="39.75" customHeight="1">
      <c r="A91" s="61"/>
      <c r="B91" s="93" t="s">
        <v>188</v>
      </c>
      <c r="C91" s="41" t="s">
        <v>189</v>
      </c>
      <c r="D91" s="37" t="s">
        <v>190</v>
      </c>
      <c r="E91" s="42" t="s">
        <v>123</v>
      </c>
      <c r="F91" s="43">
        <v>1</v>
      </c>
      <c r="G91" s="38"/>
      <c r="H91" s="63">
        <f>ROUND(G91*F91,2)</f>
        <v>0</v>
      </c>
      <c r="I91" s="71">
        <f ca="1" t="shared" si="3"/>
      </c>
      <c r="J91" s="72"/>
      <c r="K91" s="69"/>
      <c r="L91" s="70"/>
      <c r="M91" s="70"/>
      <c r="N91" s="70"/>
      <c r="O91" s="39"/>
      <c r="P91" s="44"/>
    </row>
    <row r="92" spans="1:10" s="27" customFormat="1" ht="39.75" customHeight="1" thickBot="1">
      <c r="A92" s="123"/>
      <c r="B92" s="117" t="str">
        <f>B49</f>
        <v>B</v>
      </c>
      <c r="C92" s="152" t="str">
        <f>C49</f>
        <v>PART 2 - Murray Avenue Gravel Road Renewal - McPhillips Street to 1+250</v>
      </c>
      <c r="D92" s="153"/>
      <c r="E92" s="153"/>
      <c r="F92" s="154"/>
      <c r="G92" s="131" t="s">
        <v>14</v>
      </c>
      <c r="H92" s="132">
        <f>SUM(H49:H91)</f>
        <v>0</v>
      </c>
      <c r="I92" s="71" t="str">
        <f ca="1" t="shared" si="3"/>
        <v>LOCKED</v>
      </c>
      <c r="J92" s="72"/>
    </row>
    <row r="93" spans="1:10" ht="39.75" customHeight="1" thickTop="1">
      <c r="A93" s="36"/>
      <c r="B93" s="133"/>
      <c r="C93" s="134" t="s">
        <v>15</v>
      </c>
      <c r="D93" s="135"/>
      <c r="E93" s="136"/>
      <c r="F93" s="136"/>
      <c r="G93" s="137"/>
      <c r="H93" s="138"/>
      <c r="I93" s="71" t="str">
        <f ca="1" t="shared" si="3"/>
        <v>LOCKED</v>
      </c>
      <c r="J93" s="72"/>
    </row>
    <row r="94" spans="1:10" ht="39.75" customHeight="1" thickBot="1">
      <c r="A94" s="105"/>
      <c r="B94" s="139" t="str">
        <f>B6</f>
        <v>A</v>
      </c>
      <c r="C94" s="155" t="str">
        <f>C6</f>
        <v>PART 1 - Murray Avenue Gravel Road Renewal - 1+250 to Gateside Street</v>
      </c>
      <c r="D94" s="156"/>
      <c r="E94" s="156"/>
      <c r="F94" s="157"/>
      <c r="G94" s="67" t="s">
        <v>14</v>
      </c>
      <c r="H94" s="140">
        <f>H48</f>
        <v>0</v>
      </c>
      <c r="I94" s="71" t="str">
        <f ca="1" t="shared" si="3"/>
        <v>LOCKED</v>
      </c>
      <c r="J94" s="72"/>
    </row>
    <row r="95" spans="1:10" ht="39.75" customHeight="1" thickBot="1" thickTop="1">
      <c r="A95" s="105"/>
      <c r="B95" s="139" t="str">
        <f>B49</f>
        <v>B</v>
      </c>
      <c r="C95" s="158" t="str">
        <f>C49</f>
        <v>PART 2 - Murray Avenue Gravel Road Renewal - McPhillips Street to 1+250</v>
      </c>
      <c r="D95" s="159"/>
      <c r="E95" s="159"/>
      <c r="F95" s="160"/>
      <c r="G95" s="67" t="s">
        <v>14</v>
      </c>
      <c r="H95" s="140">
        <f>H92</f>
        <v>0</v>
      </c>
      <c r="I95" s="71" t="str">
        <f ca="1" t="shared" si="3"/>
        <v>LOCKED</v>
      </c>
      <c r="J95" s="72"/>
    </row>
    <row r="96" spans="1:10" s="25" customFormat="1" ht="39.75" customHeight="1" thickTop="1">
      <c r="A96" s="12"/>
      <c r="B96" s="143" t="s">
        <v>24</v>
      </c>
      <c r="C96" s="144"/>
      <c r="D96" s="144"/>
      <c r="E96" s="144"/>
      <c r="F96" s="144"/>
      <c r="G96" s="141">
        <f>H94+H95</f>
        <v>0</v>
      </c>
      <c r="H96" s="142"/>
      <c r="I96" s="71" t="str">
        <f ca="1" t="shared" si="3"/>
        <v>LOCKED</v>
      </c>
      <c r="J96" s="72"/>
    </row>
    <row r="97" spans="1:10" ht="39.75" customHeight="1">
      <c r="A97" s="12"/>
      <c r="B97" s="143" t="s">
        <v>22</v>
      </c>
      <c r="C97" s="144"/>
      <c r="D97" s="144"/>
      <c r="E97" s="144"/>
      <c r="F97" s="144"/>
      <c r="G97" s="144"/>
      <c r="H97" s="145"/>
      <c r="I97" s="71" t="str">
        <f ca="1" t="shared" si="3"/>
        <v>LOCKED</v>
      </c>
      <c r="J97" s="72"/>
    </row>
    <row r="98" spans="1:10" ht="37.5" customHeight="1">
      <c r="A98" s="12"/>
      <c r="B98" s="146" t="s">
        <v>23</v>
      </c>
      <c r="C98" s="144"/>
      <c r="D98" s="144"/>
      <c r="E98" s="144"/>
      <c r="F98" s="144"/>
      <c r="G98" s="144"/>
      <c r="H98" s="145"/>
      <c r="I98" s="71" t="str">
        <f ca="1" t="shared" si="3"/>
        <v>LOCKED</v>
      </c>
      <c r="J98" s="72"/>
    </row>
    <row r="99" spans="1:10" ht="15.75" customHeight="1">
      <c r="A99" s="32"/>
      <c r="B99" s="28"/>
      <c r="C99" s="29"/>
      <c r="D99" s="30"/>
      <c r="E99" s="29"/>
      <c r="F99" s="29"/>
      <c r="G99" s="16"/>
      <c r="H99" s="17"/>
      <c r="I99" s="71" t="str">
        <f ca="1" t="shared" si="3"/>
        <v>LOCKED</v>
      </c>
      <c r="J99" s="72">
        <f>CLEAN(CONCATENATE(TRIM($A99),TRIM($C99),TRIM($D99),TRIM($E99)))</f>
      </c>
    </row>
  </sheetData>
  <sheetProtection password="FC5D" sheet="1" selectLockedCells="1"/>
  <mergeCells count="10">
    <mergeCell ref="G96:H96"/>
    <mergeCell ref="B97:H97"/>
    <mergeCell ref="B98:H98"/>
    <mergeCell ref="C6:F6"/>
    <mergeCell ref="B96:F96"/>
    <mergeCell ref="C49:F49"/>
    <mergeCell ref="C48:F48"/>
    <mergeCell ref="C92:F92"/>
    <mergeCell ref="C94:F94"/>
    <mergeCell ref="C95:F95"/>
  </mergeCells>
  <conditionalFormatting sqref="D8:D19">
    <cfRule type="cellIs" priority="42" dxfId="0" operator="equal" stopIfTrue="1">
      <formula>"CW 2130-R11"</formula>
    </cfRule>
    <cfRule type="cellIs" priority="43" dxfId="0" operator="equal" stopIfTrue="1">
      <formula>"CW 3120-R2"</formula>
    </cfRule>
    <cfRule type="cellIs" priority="44" dxfId="0" operator="equal" stopIfTrue="1">
      <formula>"CW 3240-R7"</formula>
    </cfRule>
  </conditionalFormatting>
  <conditionalFormatting sqref="D21:D24">
    <cfRule type="cellIs" priority="39" dxfId="0" operator="equal" stopIfTrue="1">
      <formula>"CW 2130-R11"</formula>
    </cfRule>
    <cfRule type="cellIs" priority="40" dxfId="0" operator="equal" stopIfTrue="1">
      <formula>"CW 3120-R2"</formula>
    </cfRule>
    <cfRule type="cellIs" priority="41" dxfId="0" operator="equal" stopIfTrue="1">
      <formula>"CW 3240-R7"</formula>
    </cfRule>
  </conditionalFormatting>
  <conditionalFormatting sqref="D26">
    <cfRule type="cellIs" priority="36" dxfId="0" operator="equal" stopIfTrue="1">
      <formula>"CW 2130-R11"</formula>
    </cfRule>
    <cfRule type="cellIs" priority="37" dxfId="0" operator="equal" stopIfTrue="1">
      <formula>"CW 3120-R2"</formula>
    </cfRule>
    <cfRule type="cellIs" priority="38" dxfId="0" operator="equal" stopIfTrue="1">
      <formula>"CW 3240-R7"</formula>
    </cfRule>
  </conditionalFormatting>
  <conditionalFormatting sqref="D35:D43">
    <cfRule type="cellIs" priority="31" dxfId="0" operator="equal" stopIfTrue="1">
      <formula>"CW 2130-R11"</formula>
    </cfRule>
    <cfRule type="cellIs" priority="32" dxfId="0" operator="equal" stopIfTrue="1">
      <formula>"CW 3120-R2"</formula>
    </cfRule>
    <cfRule type="cellIs" priority="33" dxfId="0" operator="equal" stopIfTrue="1">
      <formula>"CW 3240-R7"</formula>
    </cfRule>
  </conditionalFormatting>
  <conditionalFormatting sqref="D28:D34">
    <cfRule type="cellIs" priority="34" dxfId="0" operator="equal" stopIfTrue="1">
      <formula>"CW 3120-R2"</formula>
    </cfRule>
    <cfRule type="cellIs" priority="35" dxfId="0" operator="equal" stopIfTrue="1">
      <formula>"CW 3240-R7"</formula>
    </cfRule>
  </conditionalFormatting>
  <conditionalFormatting sqref="D45">
    <cfRule type="cellIs" priority="28" dxfId="0" operator="equal" stopIfTrue="1">
      <formula>"CW 2130-R11"</formula>
    </cfRule>
    <cfRule type="cellIs" priority="29" dxfId="0" operator="equal" stopIfTrue="1">
      <formula>"CW 3120-R2"</formula>
    </cfRule>
    <cfRule type="cellIs" priority="30" dxfId="0" operator="equal" stopIfTrue="1">
      <formula>"CW 3240-R7"</formula>
    </cfRule>
  </conditionalFormatting>
  <conditionalFormatting sqref="D47">
    <cfRule type="cellIs" priority="25" dxfId="0" operator="equal" stopIfTrue="1">
      <formula>"CW 2130-R11"</formula>
    </cfRule>
    <cfRule type="cellIs" priority="26" dxfId="0" operator="equal" stopIfTrue="1">
      <formula>"CW 3120-R2"</formula>
    </cfRule>
    <cfRule type="cellIs" priority="27" dxfId="0" operator="equal" stopIfTrue="1">
      <formula>"CW 3240-R7"</formula>
    </cfRule>
  </conditionalFormatting>
  <conditionalFormatting sqref="D51:D61">
    <cfRule type="cellIs" priority="22" dxfId="0" operator="equal" stopIfTrue="1">
      <formula>"CW 2130-R11"</formula>
    </cfRule>
    <cfRule type="cellIs" priority="23" dxfId="0" operator="equal" stopIfTrue="1">
      <formula>"CW 3120-R2"</formula>
    </cfRule>
    <cfRule type="cellIs" priority="24" dxfId="0" operator="equal" stopIfTrue="1">
      <formula>"CW 3240-R7"</formula>
    </cfRule>
  </conditionalFormatting>
  <conditionalFormatting sqref="D63:D73">
    <cfRule type="cellIs" priority="19" dxfId="0" operator="equal" stopIfTrue="1">
      <formula>"CW 2130-R11"</formula>
    </cfRule>
    <cfRule type="cellIs" priority="20" dxfId="0" operator="equal" stopIfTrue="1">
      <formula>"CW 3120-R2"</formula>
    </cfRule>
    <cfRule type="cellIs" priority="21" dxfId="0" operator="equal" stopIfTrue="1">
      <formula>"CW 3240-R7"</formula>
    </cfRule>
  </conditionalFormatting>
  <conditionalFormatting sqref="D77:D80">
    <cfRule type="cellIs" priority="16" dxfId="0" operator="equal" stopIfTrue="1">
      <formula>"CW 2130-R11"</formula>
    </cfRule>
    <cfRule type="cellIs" priority="17" dxfId="0" operator="equal" stopIfTrue="1">
      <formula>"CW 3120-R2"</formula>
    </cfRule>
    <cfRule type="cellIs" priority="18" dxfId="0" operator="equal" stopIfTrue="1">
      <formula>"CW 3240-R7"</formula>
    </cfRule>
  </conditionalFormatting>
  <conditionalFormatting sqref="D75">
    <cfRule type="cellIs" priority="13" dxfId="0" operator="equal" stopIfTrue="1">
      <formula>"CW 2130-R11"</formula>
    </cfRule>
    <cfRule type="cellIs" priority="14" dxfId="0" operator="equal" stopIfTrue="1">
      <formula>"CW 3120-R2"</formula>
    </cfRule>
    <cfRule type="cellIs" priority="15" dxfId="0" operator="equal" stopIfTrue="1">
      <formula>"CW 3240-R7"</formula>
    </cfRule>
  </conditionalFormatting>
  <conditionalFormatting sqref="D76">
    <cfRule type="cellIs" priority="10" dxfId="0" operator="equal" stopIfTrue="1">
      <formula>"CW 2130-R11"</formula>
    </cfRule>
    <cfRule type="cellIs" priority="11" dxfId="0" operator="equal" stopIfTrue="1">
      <formula>"CW 3120-R2"</formula>
    </cfRule>
    <cfRule type="cellIs" priority="12" dxfId="0" operator="equal" stopIfTrue="1">
      <formula>"CW 3240-R7"</formula>
    </cfRule>
  </conditionalFormatting>
  <conditionalFormatting sqref="D82:D87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D89">
    <cfRule type="cellIs" priority="4" dxfId="0" operator="equal" stopIfTrue="1">
      <formula>"CW 2130-R11"</formula>
    </cfRule>
    <cfRule type="cellIs" priority="5" dxfId="0" operator="equal" stopIfTrue="1">
      <formula>"CW 3120-R2"</formula>
    </cfRule>
    <cfRule type="cellIs" priority="6" dxfId="0" operator="equal" stopIfTrue="1">
      <formula>"CW 3240-R7"</formula>
    </cfRule>
  </conditionalFormatting>
  <conditionalFormatting sqref="D91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11 G89 G13:G19 G23:G24 G85:G87 G91 G36:G37 G26 G39:G43 G45 G47 G51:G53 G70 G55:G61 G68 G66 G64 G76 G72:G73 G79:G80 G83 G30 G33:G34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372-2012
&amp;XTemplate Version: C42011032 - RW&amp;R&amp;10Bid Submission
Page &amp;P+3 of 12</oddHeader>
    <oddFooter xml:space="preserve">&amp;R__________________
Name of Bidder                    </oddFooter>
  </headerFooter>
  <rowBreaks count="4" manualBreakCount="4">
    <brk id="26" min="1" max="7" man="1"/>
    <brk id="48" max="7" man="1"/>
    <brk id="70" min="1" max="7" man="1"/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19 , 2012
File Size 81920</dc:description>
  <cp:lastModifiedBy>hpheifer</cp:lastModifiedBy>
  <cp:lastPrinted>2012-07-17T21:36:35Z</cp:lastPrinted>
  <dcterms:created xsi:type="dcterms:W3CDTF">1999-03-31T15:44:33Z</dcterms:created>
  <dcterms:modified xsi:type="dcterms:W3CDTF">2012-07-19T16:28:33Z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