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6" yWindow="48" windowWidth="9600" windowHeight="10632" activeTab="0"/>
  </bookViews>
  <sheets>
    <sheet name="FORM B - PRICES" sheetId="1" r:id="rId1"/>
  </sheets>
  <externalReferences>
    <externalReference r:id="rId4"/>
  </externalReferences>
  <definedNames>
    <definedName name="_12TENDER_SUBMISSI" localSheetId="0">'[1]FORM B; PRICES'!#REF!</definedName>
    <definedName name="_12TENDER_SUBMISSI">'[1]FORM B; PRICES'!#REF!</definedName>
    <definedName name="_2PAGE_1_OF_13" localSheetId="0">'FORM B - PRICES'!#REF!</definedName>
    <definedName name="_2PAGE_1_OF_13">#REF!</definedName>
    <definedName name="_3PAGE_1_OF_13" localSheetId="0">#REF!</definedName>
    <definedName name="_3PAGE_1_OF_13">#REF!</definedName>
    <definedName name="_4PAGE_1_OF_13" localSheetId="0">'[1]FORM B; PRICES'!#REF!</definedName>
    <definedName name="_4PAGE_1_OF_13">'[1]FORM B; PRICES'!#REF!</definedName>
    <definedName name="_4TENDER_NO._181" localSheetId="0">'FORM B - PRICES'!#REF!</definedName>
    <definedName name="_4TENDER_NO._181">#REF!</definedName>
    <definedName name="_6TENDER_NO._181" localSheetId="0">#REF!</definedName>
    <definedName name="_6TENDER_NO._181">#REF!</definedName>
    <definedName name="_6TENDER_SUBMISSI" localSheetId="0">'FORM B - PRICES'!#REF!</definedName>
    <definedName name="_6TENDER_SUBMISSI">#REF!</definedName>
    <definedName name="_8TENDER_NO._181" localSheetId="0">'[1]FORM B; PRICES'!#REF!</definedName>
    <definedName name="_8TENDER_NO._181">'[1]FORM B; PRICES'!#REF!</definedName>
    <definedName name="_9TENDER_SUBMISSI">#REF!</definedName>
    <definedName name="_cottonwood" localSheetId="0">'[1]FORM B; PRICES'!#REF!</definedName>
    <definedName name="_cottonwood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PRICES'!$A$1:$H$572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PRICES'!$B$1:$IV$168</definedName>
    <definedName name="XEverything">#REF!</definedName>
    <definedName name="XITEMS" localSheetId="0">'FORM B - PRICES'!$B$6:$IV$168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I44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<sst xmlns="http://schemas.openxmlformats.org/spreadsheetml/2006/main" count="2195" uniqueCount="621">
  <si>
    <t xml:space="preserve">CW 3450-R5 </t>
  </si>
  <si>
    <t>Abandoning Existing Drainage Inlets</t>
  </si>
  <si>
    <t>CW 3210-R7</t>
  </si>
  <si>
    <t>F.20</t>
  </si>
  <si>
    <t>F.21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</si>
  <si>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</si>
  <si>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</si>
  <si>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</si>
  <si>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</si>
  <si>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</si>
  <si>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</si>
  <si>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</si>
  <si>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</si>
  <si>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</si>
  <si>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</si>
  <si>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</si>
  <si>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</si>
  <si>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</si>
  <si>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</si>
  <si>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</si>
  <si>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</si>
  <si>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</si>
  <si>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</si>
  <si>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</si>
  <si>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</si>
  <si>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</si>
  <si>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E013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</si>
  <si>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</si>
  <si>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</si>
  <si>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</si>
  <si>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</si>
  <si>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</si>
  <si>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</si>
  <si>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</si>
  <si>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</si>
  <si>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</si>
  <si>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</si>
  <si>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</si>
  <si>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</si>
  <si>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</si>
  <si>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</si>
  <si>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</si>
  <si>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</si>
  <si>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</si>
  <si>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</si>
  <si>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</si>
  <si>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</si>
  <si>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</si>
  <si>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</si>
  <si>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</si>
  <si>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F015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</si>
  <si>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</si>
  <si>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</si>
  <si>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</si>
  <si>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</si>
  <si>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</si>
  <si>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</si>
  <si>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</si>
  <si>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</si>
  <si>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</si>
  <si>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</si>
  <si>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</si>
  <si>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</si>
  <si>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</si>
  <si>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</si>
  <si>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</si>
  <si>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</si>
  <si>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</si>
  <si>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</si>
  <si>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</si>
  <si>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</si>
  <si>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</si>
  <si>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</si>
  <si>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</si>
  <si>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</si>
  <si>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</si>
  <si>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</si>
  <si>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</si>
  <si>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</si>
  <si>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</si>
  <si>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</si>
  <si>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</si>
  <si>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</si>
  <si>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</si>
  <si>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</si>
  <si>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</si>
  <si>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</si>
  <si>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</si>
  <si>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</si>
  <si>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</si>
  <si>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</si>
  <si>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</si>
  <si>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</si>
  <si>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</si>
  <si>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</si>
  <si>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</si>
  <si>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</si>
  <si>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</si>
  <si>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</si>
  <si>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</si>
  <si>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</si>
  <si>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</si>
  <si>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</si>
  <si>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</si>
  <si>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</si>
  <si>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</si>
  <si>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</si>
  <si>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</si>
  <si>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</si>
  <si>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</si>
  <si>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</si>
  <si>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</si>
  <si>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</si>
  <si>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</si>
  <si>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</si>
  <si>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</si>
  <si>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</si>
  <si>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</si>
  <si>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</si>
  <si>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</si>
  <si>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</si>
  <si>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</si>
  <si>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</si>
  <si>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</si>
  <si>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</si>
  <si>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</si>
  <si>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</si>
  <si>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</si>
  <si>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</si>
  <si>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</si>
  <si>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</si>
  <si>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</si>
  <si>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</si>
  <si>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</si>
  <si>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</si>
  <si>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</si>
  <si>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</si>
  <si>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</si>
  <si>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</si>
  <si>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</si>
  <si>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</si>
  <si>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</si>
  <si>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</si>
  <si>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</si>
  <si>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</si>
  <si>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</si>
  <si>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</si>
  <si>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</si>
  <si>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</si>
  <si>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</si>
  <si>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</si>
  <si>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Pavement Patching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</si>
  <si>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</si>
  <si>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</si>
  <si>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</si>
  <si>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</si>
  <si>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</si>
  <si>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</si>
  <si>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</si>
  <si>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</si>
  <si>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</si>
  <si>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</si>
  <si>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</si>
  <si>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</si>
  <si>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</si>
  <si>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</si>
  <si>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</si>
  <si>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</si>
  <si>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</si>
  <si>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</si>
  <si>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</si>
  <si>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</si>
  <si>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</si>
  <si>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</si>
  <si>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</si>
  <si>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</si>
  <si>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</si>
  <si>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</si>
  <si>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</si>
  <si>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</si>
  <si>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</si>
  <si>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</si>
  <si>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</si>
  <si>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</si>
  <si>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B004</t>
  </si>
  <si>
    <t>B011</t>
  </si>
  <si>
    <t>B014</t>
  </si>
  <si>
    <t>B017</t>
  </si>
  <si>
    <t>B026</t>
  </si>
  <si>
    <t>B027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</si>
  <si>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</si>
  <si>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</si>
  <si>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</si>
  <si>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</si>
  <si>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</si>
  <si>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</si>
  <si>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</si>
  <si>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</si>
  <si>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</si>
  <si>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</si>
  <si>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</si>
  <si>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</si>
  <si>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</si>
  <si>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</si>
  <si>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</si>
  <si>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</si>
  <si>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</si>
  <si>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</si>
  <si>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</si>
  <si>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</si>
  <si>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</si>
  <si>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</si>
  <si>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</si>
  <si>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</si>
  <si>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</si>
  <si>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</si>
  <si>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</si>
  <si>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</si>
  <si>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</si>
  <si>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</si>
  <si>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</si>
  <si>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</si>
  <si>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</si>
  <si>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</si>
  <si>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</si>
  <si>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</si>
  <si>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</si>
  <si>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</si>
  <si>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</si>
  <si>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</si>
  <si>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</si>
  <si>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</si>
  <si>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</si>
  <si>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C029</t>
  </si>
  <si>
    <t>C032</t>
  </si>
  <si>
    <t>C040</t>
  </si>
  <si>
    <t>C041</t>
  </si>
  <si>
    <t>C045</t>
  </si>
  <si>
    <t>C046</t>
  </si>
  <si>
    <t>SD-228A</t>
  </si>
  <si>
    <t>SD-203B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</si>
  <si>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</si>
  <si>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</si>
  <si>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</si>
  <si>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</si>
  <si>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</si>
  <si>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</si>
  <si>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</si>
  <si>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</si>
  <si>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</si>
  <si>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</si>
  <si>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</si>
  <si>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Sewer Service Risers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</si>
  <si>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</si>
  <si>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</si>
  <si>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</si>
  <si>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</si>
  <si>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</si>
  <si>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</si>
  <si>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</si>
  <si>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</si>
  <si>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</si>
  <si>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</si>
  <si>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E050</t>
  </si>
  <si>
    <t>E051</t>
  </si>
  <si>
    <t>A.8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</si>
  <si>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</si>
  <si>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</si>
  <si>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</si>
  <si>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</si>
  <si>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</si>
  <si>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</si>
  <si>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</si>
  <si>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</si>
  <si>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</si>
  <si>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H.1</t>
  </si>
  <si>
    <t>Slab Replacement</t>
  </si>
  <si>
    <t>Partial Slab Patches</t>
  </si>
  <si>
    <t>Slab Replacement - Early Opening (24 hour)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</si>
  <si>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</si>
  <si>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</si>
  <si>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</si>
  <si>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</si>
  <si>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</si>
  <si>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</si>
  <si>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</si>
  <si>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</si>
  <si>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</si>
  <si>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</si>
  <si>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</si>
  <si>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</si>
  <si>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</si>
  <si>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</si>
  <si>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</si>
  <si>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A.21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</si>
  <si>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</si>
  <si>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</si>
  <si>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</si>
  <si>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</si>
  <si>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</si>
  <si>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</si>
  <si>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</si>
  <si>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</si>
  <si>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</si>
  <si>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C034</t>
  </si>
  <si>
    <t>C037</t>
  </si>
  <si>
    <t>C038</t>
  </si>
  <si>
    <t>C039</t>
  </si>
  <si>
    <t>D006</t>
  </si>
  <si>
    <t>E.25</t>
  </si>
  <si>
    <t>H.8</t>
  </si>
  <si>
    <t>B207</t>
  </si>
  <si>
    <t>Slab Replacement - Early Opening (72 hour)</t>
  </si>
  <si>
    <t>SD-203A</t>
  </si>
  <si>
    <t>E14</t>
  </si>
  <si>
    <t>vert m</t>
  </si>
  <si>
    <t>F.6</t>
  </si>
  <si>
    <t xml:space="preserve">SD-200          SD-229E        </t>
  </si>
  <si>
    <t>F.14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</si>
  <si>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</si>
  <si>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</si>
  <si>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</si>
  <si>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</si>
  <si>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</si>
  <si>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</si>
  <si>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</si>
  <si>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</si>
  <si>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</si>
  <si>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</si>
  <si>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</si>
  <si>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</si>
  <si>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</si>
  <si>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</si>
  <si>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F</t>
  </si>
  <si>
    <t>G</t>
  </si>
  <si>
    <t>H</t>
  </si>
  <si>
    <t>Adjustment of Curb and Gutter Inlet Frames</t>
  </si>
  <si>
    <t>B125A</t>
  </si>
  <si>
    <t>B.29</t>
  </si>
  <si>
    <t>E.26</t>
  </si>
  <si>
    <t>Locked?</t>
  </si>
  <si>
    <t>MATCH</t>
  </si>
  <si>
    <t>Format F</t>
  </si>
  <si>
    <t>Format G</t>
  </si>
  <si>
    <t>Format H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</si>
  <si>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</si>
  <si>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</si>
  <si>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</si>
  <si>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</si>
  <si>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</si>
  <si>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</si>
  <si>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</si>
  <si>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</si>
  <si>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</si>
  <si>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Joined, Trimmed, &amp; Cleaned for Checking</t>
  </si>
  <si>
    <t>B.15</t>
  </si>
  <si>
    <t>F.18</t>
  </si>
  <si>
    <t>F.19</t>
  </si>
  <si>
    <t>Removal of Existing Catch Basins</t>
  </si>
  <si>
    <t>Pre-cast Concrete Risers</t>
  </si>
  <si>
    <t>ROADWORK - REMOVALS/RENEWALS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</si>
  <si>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</si>
  <si>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</si>
  <si>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</si>
  <si>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</si>
  <si>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</si>
  <si>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</si>
  <si>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</si>
  <si>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</si>
  <si>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</si>
  <si>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</si>
  <si>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</si>
  <si>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</si>
  <si>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</si>
  <si>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Greater than 30 m</t>
  </si>
  <si>
    <t>SD-229C,D</t>
  </si>
  <si>
    <t>Type IA</t>
  </si>
  <si>
    <t>ROADWORK - NEW CONSTRUCTION</t>
  </si>
  <si>
    <t>SD-229C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</si>
  <si>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</si>
  <si>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</si>
  <si>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</si>
  <si>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</si>
  <si>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</si>
  <si>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</si>
  <si>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</si>
  <si>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</si>
  <si>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 xml:space="preserve">CW 3410-R8 </t>
  </si>
  <si>
    <t>C.12</t>
  </si>
  <si>
    <t>CW 3250-R7</t>
  </si>
  <si>
    <t>A.20</t>
  </si>
  <si>
    <t>B034-24</t>
  </si>
  <si>
    <t>B041-24</t>
  </si>
  <si>
    <t>B064-72</t>
  </si>
  <si>
    <t>B074-72</t>
  </si>
  <si>
    <t>B077-72</t>
  </si>
  <si>
    <t>B090-72</t>
  </si>
  <si>
    <t>B091-72</t>
  </si>
  <si>
    <t>B093-72</t>
  </si>
  <si>
    <t>B100r</t>
  </si>
  <si>
    <t>B104r</t>
  </si>
  <si>
    <t>B107i</t>
  </si>
  <si>
    <t>B114rl</t>
  </si>
  <si>
    <t>B118rl</t>
  </si>
  <si>
    <t>B119rl</t>
  </si>
  <si>
    <t>B120rl</t>
  </si>
  <si>
    <t>B121rl</t>
  </si>
  <si>
    <t>B126r</t>
  </si>
  <si>
    <t xml:space="preserve">CW 3240-R8 </t>
  </si>
  <si>
    <t>B127r</t>
  </si>
  <si>
    <t>B135i</t>
  </si>
  <si>
    <t>B139i</t>
  </si>
  <si>
    <t>B154rl</t>
  </si>
  <si>
    <t>B155rl</t>
  </si>
  <si>
    <t>B156rl</t>
  </si>
  <si>
    <t>B157rl</t>
  </si>
  <si>
    <t>B158rl</t>
  </si>
  <si>
    <t>B167rl</t>
  </si>
  <si>
    <t>B184rl</t>
  </si>
  <si>
    <t>B214rl</t>
  </si>
  <si>
    <t>CW 3310-R14</t>
  </si>
  <si>
    <t>G.3</t>
  </si>
  <si>
    <t>B.30</t>
  </si>
  <si>
    <t>600 mm Diameter or Less</t>
  </si>
  <si>
    <t>Curb Ramp (10-15 mm ht, Integral)</t>
  </si>
  <si>
    <t>Curb Ramp (10-15 mm ht, Monolithic)</t>
  </si>
  <si>
    <t>Construction of   Lip Curb (40 mm ht, Integral)</t>
  </si>
  <si>
    <t>Construction of  Curb Ramp (10-15 mm ht, Integral)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</si>
  <si>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</si>
  <si>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</si>
  <si>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</si>
  <si>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</si>
  <si>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</si>
  <si>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</si>
  <si>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</si>
  <si>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A.29</t>
  </si>
  <si>
    <t>B111i</t>
  </si>
  <si>
    <t>Construction of Curb and Gutter (10-15 mm ht, Curb Ramp,  Integral, 600 mm width, 150 mm Plain Concrete Pavement)</t>
  </si>
  <si>
    <t>E050A</t>
  </si>
  <si>
    <t>Catch Basin Cleaning</t>
  </si>
  <si>
    <t>CW 2140-R3</t>
  </si>
  <si>
    <t xml:space="preserve">                                                            (SEE B8)</t>
  </si>
  <si>
    <t>UNIT PRICES</t>
  </si>
  <si>
    <t>SPEC.</t>
  </si>
  <si>
    <t>APPROX.</t>
  </si>
  <si>
    <t>REF.</t>
  </si>
  <si>
    <t>QUANTITY</t>
  </si>
  <si>
    <t>PAVEMENT RECONSTRUCTION:  HOSMER BOULEVARD - MOUNTBATTEN AVENUE TO CUTHBERTSON AVENUE</t>
  </si>
  <si>
    <t>CW 3110-R14</t>
  </si>
  <si>
    <t xml:space="preserve">CW 3110-R14 </t>
  </si>
  <si>
    <t xml:space="preserve">CW 3130-R3 </t>
  </si>
  <si>
    <t>ROADWORK - REMOVALS / RENEWALS</t>
  </si>
  <si>
    <t xml:space="preserve">CW 3235-R8  </t>
  </si>
  <si>
    <t>100 mm Sidewalk</t>
  </si>
  <si>
    <r>
      <t>ROADWORK - REMOVALS / RENEWALS</t>
    </r>
    <r>
      <rPr>
        <sz val="12"/>
        <color indexed="8"/>
        <rFont val="Arial"/>
        <family val="2"/>
      </rPr>
      <t xml:space="preserve">  (Cont'd.)</t>
    </r>
  </si>
  <si>
    <t>Barrier (150 mm ht, Dowelled)</t>
  </si>
  <si>
    <t>Construction of 150 mm Concrete Pavement for Early Opening 72 hour (Reinforced)</t>
  </si>
  <si>
    <t>Construction of Barrier (180 mm ht, Separate)</t>
  </si>
  <si>
    <t>Construction of  Modified Barrier  (180 mm ht, Integral)</t>
  </si>
  <si>
    <t>CW 2130-R12</t>
  </si>
  <si>
    <t>SD-024, 1800 mm deep</t>
  </si>
  <si>
    <t>In a Trench, Class B Sand Bedding, Class 3 Backfill</t>
  </si>
  <si>
    <t>250 mm Drainage Connection Pipe</t>
  </si>
  <si>
    <t>250 mm PVC SDR-35 Connecting Pipe</t>
  </si>
  <si>
    <t>Connecting to 450 Clay Sewer</t>
  </si>
  <si>
    <t>250 mm</t>
  </si>
  <si>
    <t>A.28</t>
  </si>
  <si>
    <t>CW 3120-R4</t>
  </si>
  <si>
    <t>A.30</t>
  </si>
  <si>
    <t>A.31</t>
  </si>
  <si>
    <t>A.32</t>
  </si>
  <si>
    <t>A.33</t>
  </si>
  <si>
    <t>A.34</t>
  </si>
  <si>
    <t>A.35</t>
  </si>
  <si>
    <t>A.36</t>
  </si>
  <si>
    <t>A.37</t>
  </si>
  <si>
    <t>Sub-Total:</t>
  </si>
  <si>
    <t>PAVEMENT RECONSTRUCTION:  HUGO STREET NORTH - PEMBINA HIGHWAY TO FLEET AVENUE</t>
  </si>
  <si>
    <t>Barrier 150 mm ht</t>
  </si>
  <si>
    <t>Modified Barrier (180 mm ht, Dowelled)</t>
  </si>
  <si>
    <r>
      <t>ROADWORK - REMOVALS/RENEWALS</t>
    </r>
    <r>
      <rPr>
        <sz val="12"/>
        <rFont val="Arial"/>
        <family val="2"/>
      </rPr>
      <t xml:space="preserve">  (Cont'd.)</t>
    </r>
  </si>
  <si>
    <t>In a Trench, Class  B Bedding, Class 3 Backfill</t>
  </si>
  <si>
    <t>250 mm Sewer Service</t>
  </si>
  <si>
    <t>Connecting to 300 mm Clay Combined Sewer</t>
  </si>
  <si>
    <t>Abandoning Existing Sewer Services Under Pavement</t>
  </si>
  <si>
    <t>B.31</t>
  </si>
  <si>
    <t>B.32</t>
  </si>
  <si>
    <r>
      <t>ADJUSTMENTS</t>
    </r>
    <r>
      <rPr>
        <sz val="12"/>
        <color indexed="8"/>
        <rFont val="Arial"/>
        <family val="2"/>
      </rPr>
      <t xml:space="preserve">  (Cont'd.)</t>
    </r>
  </si>
  <si>
    <t>B.33</t>
  </si>
  <si>
    <t>B.34</t>
  </si>
  <si>
    <t>B.35</t>
  </si>
  <si>
    <t>B.36</t>
  </si>
  <si>
    <t>B.37</t>
  </si>
  <si>
    <t>PAVEMENT RECONSTRUCTION AND REHABILITATION:  ACADIA BAY TO KILLARNEY AVENUE TO KILLARNEY AVENUE</t>
  </si>
  <si>
    <t>C.13</t>
  </si>
  <si>
    <t>C.14</t>
  </si>
  <si>
    <t>Construction of Curb and Gutter (180 mm ht, Barrier, Integral, 600 mm width, 150 mm Plain Concrete Pavement, Slip Form Paving)</t>
  </si>
  <si>
    <t>Construction of Curb and Gutter (180 mm ht, Modified Barrier, Integral, 600 mm width, 150 mm Plain Concrete Pavement)</t>
  </si>
  <si>
    <t>Construction of Curb and Gutter (40 mm ht, Lip Curb, Integral, 600 mm width, 150 mm Plain Concrete Pavement)</t>
  </si>
  <si>
    <t>C.15</t>
  </si>
  <si>
    <t>C.16</t>
  </si>
  <si>
    <t>C.17</t>
  </si>
  <si>
    <t>C.18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</si>
  <si>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</si>
  <si>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C.19</t>
  </si>
  <si>
    <t>C.20</t>
  </si>
  <si>
    <t>C.21</t>
  </si>
  <si>
    <t>C.22</t>
  </si>
  <si>
    <t>C.23</t>
  </si>
  <si>
    <t>C.24</t>
  </si>
  <si>
    <t>250 mm Catch Basin Lead</t>
  </si>
  <si>
    <t>C.25</t>
  </si>
  <si>
    <t>C.26</t>
  </si>
  <si>
    <t>Connecting to 375 mm Concrete Sewer</t>
  </si>
  <si>
    <t>C.27</t>
  </si>
  <si>
    <t xml:space="preserve">250 mm 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</si>
  <si>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</si>
  <si>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</si>
  <si>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</si>
  <si>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</si>
  <si>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</si>
  <si>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</si>
  <si>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</si>
  <si>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</si>
  <si>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</si>
  <si>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</si>
  <si>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</si>
  <si>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REHABILITATION:  IMPERIAL AVENUE - ST. ANNE'S ROAD TO RUE DES MEURONS</t>
  </si>
  <si>
    <t>CW 3135-R1</t>
  </si>
  <si>
    <t>D.5</t>
  </si>
  <si>
    <t>D.6</t>
  </si>
  <si>
    <t>D.7</t>
  </si>
  <si>
    <t>D.8</t>
  </si>
  <si>
    <t>D.9</t>
  </si>
  <si>
    <t>D.10</t>
  </si>
  <si>
    <t>D.11</t>
  </si>
  <si>
    <t>Modified Barrier (150 mm ht, Dowelled)</t>
  </si>
  <si>
    <t>D.12</t>
  </si>
  <si>
    <t>D.13</t>
  </si>
  <si>
    <t>D.14</t>
  </si>
  <si>
    <t>D.15</t>
  </si>
  <si>
    <t>D.16</t>
  </si>
  <si>
    <r>
      <t xml:space="preserve">ASSOCIATED DRAINAGE AND UNDERGROUND WORKS </t>
    </r>
    <r>
      <rPr>
        <sz val="12"/>
        <rFont val="Arial"/>
        <family val="2"/>
      </rPr>
      <t xml:space="preserve"> (Cont'd.)</t>
    </r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</si>
  <si>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</si>
  <si>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</si>
  <si>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</si>
  <si>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</si>
  <si>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</si>
  <si>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</si>
  <si>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</si>
  <si>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</si>
  <si>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</si>
  <si>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</si>
  <si>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</si>
  <si>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</si>
  <si>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</si>
  <si>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</si>
  <si>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</si>
  <si>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</si>
  <si>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</si>
  <si>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</si>
  <si>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REHABILITATION:  THORNDALE AVENUE - ST. DAVID ROAD TO ST. GEORGE ROAD</t>
  </si>
  <si>
    <t>THIN BITUMINOUS OVERLAY:  HOSMER BOULEVARD - CUTHBERTSON AVENUE TO CORYDON AVENUE</t>
  </si>
  <si>
    <t>Curb Ramp (10-15 mm ht. Monolithic)</t>
  </si>
  <si>
    <t>CW2130-R12</t>
  </si>
  <si>
    <r>
      <t xml:space="preserve">ASSOCIATED DRAINAGE AND UNDERGROUND WORKS </t>
    </r>
    <r>
      <rPr>
        <sz val="12"/>
        <color indexed="8"/>
        <rFont val="Arial"/>
        <family val="2"/>
      </rPr>
      <t xml:space="preserve"> (Cont'd.)</t>
    </r>
  </si>
  <si>
    <t>F.22</t>
  </si>
  <si>
    <t>F.23</t>
  </si>
  <si>
    <t>F.24</t>
  </si>
  <si>
    <t>F.25</t>
  </si>
  <si>
    <t>F.26</t>
  </si>
  <si>
    <t>F.27</t>
  </si>
  <si>
    <t>G.4</t>
  </si>
  <si>
    <t>G.5</t>
  </si>
  <si>
    <t>G.6</t>
  </si>
  <si>
    <t>G.7</t>
  </si>
  <si>
    <t>Miscellaneous Concrete Slab Installation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</si>
  <si>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</si>
  <si>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</si>
  <si>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</si>
  <si>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</si>
  <si>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</si>
  <si>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</si>
  <si>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</si>
  <si>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</si>
  <si>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</si>
  <si>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</si>
  <si>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</si>
  <si>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</si>
  <si>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</si>
  <si>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</si>
  <si>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</si>
  <si>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</si>
  <si>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</si>
  <si>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</si>
  <si>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</si>
  <si>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</si>
  <si>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</si>
  <si>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</si>
  <si>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</si>
  <si>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</si>
  <si>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</si>
  <si>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</si>
  <si>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                                                           FORM B (R1): PRICES</t>
  </si>
  <si>
    <t>REHABILITATION:  COTTONWOOD ROAD - CANBERRA ROAD TO MONACO BAY WEST LEG</t>
  </si>
  <si>
    <t>CW 3235-R8</t>
  </si>
  <si>
    <t>SEWER REPAIRS</t>
  </si>
  <si>
    <t>HOSMER BOULEVARD (MA60004560)</t>
  </si>
  <si>
    <t>Sewer Inspection</t>
  </si>
  <si>
    <t>CW 2145-R3</t>
  </si>
  <si>
    <t>Post Repair</t>
  </si>
  <si>
    <t>Sewer Repair - Up to 3 Metres Long</t>
  </si>
  <si>
    <t xml:space="preserve">CW 2130-R11 </t>
  </si>
  <si>
    <t>Class 3 Backfill</t>
  </si>
  <si>
    <t>E20</t>
  </si>
  <si>
    <t>Sewer Repair in Addition to First 3 Metres</t>
  </si>
  <si>
    <t>E21</t>
  </si>
  <si>
    <t>E22</t>
  </si>
  <si>
    <t>Connecting Existing Sewer Service to New Sewer</t>
  </si>
  <si>
    <t>150 mm</t>
  </si>
  <si>
    <t>COTTONWOOD ROAD AT BREBEUF ROAD (WEST LEG) (MA50006313)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</si>
</sst>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00"/>
    <numFmt numFmtId="178" formatCode="&quot;$&quot;#,##0.00_);\(&quot;$&quot;#,##0.00\)"/>
    <numFmt numFmtId="179" formatCode="#,##0\ "/>
    <numFmt numFmtId="180" formatCode="#,##0.0\ 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name val="MS Sans Serif"/>
      <family val="0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/>
      <right/>
      <top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64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65" fontId="7" fillId="0" borderId="4" applyFill="0">
      <alignment horizontal="centerContinuous" wrapText="1"/>
      <protection/>
    </xf>
    <xf numFmtId="165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1" fontId="3" fillId="0" borderId="1" applyFill="0">
      <alignment/>
      <protection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/>
      <protection/>
    </xf>
    <xf numFmtId="167" fontId="3" fillId="0" borderId="3" applyFill="0">
      <alignment horizontal="right"/>
      <protection/>
    </xf>
    <xf numFmtId="0" fontId="19" fillId="20" borderId="5" applyNumberFormat="0" applyAlignment="0" applyProtection="0"/>
    <xf numFmtId="0" fontId="20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0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0" fontId="12" fillId="0" borderId="0" applyFill="0">
      <alignment horizontal="centerContinuous" vertical="center"/>
      <protection/>
    </xf>
    <xf numFmtId="172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68" fontId="10" fillId="0" borderId="0" applyFill="0">
      <alignment horizontal="left"/>
      <protection/>
    </xf>
    <xf numFmtId="169" fontId="11" fillId="0" borderId="0" applyFill="0">
      <alignment horizontal="right"/>
      <protection/>
    </xf>
    <xf numFmtId="0" fontId="3" fillId="0" borderId="13" applyFill="0">
      <alignment/>
      <protection/>
    </xf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76" fontId="13" fillId="0" borderId="1" xfId="0" applyNumberFormat="1" applyFont="1" applyFill="1" applyBorder="1" applyAlignment="1" applyProtection="1">
      <alignment vertical="top"/>
      <protection locked="0"/>
    </xf>
    <xf numFmtId="176" fontId="13" fillId="25" borderId="0" xfId="0" applyNumberFormat="1" applyFont="1" applyFill="1" applyBorder="1" applyAlignment="1" applyProtection="1">
      <alignment vertical="center"/>
      <protection/>
    </xf>
    <xf numFmtId="165" fontId="13" fillId="25" borderId="0" xfId="0" applyNumberFormat="1" applyFont="1" applyFill="1" applyBorder="1" applyAlignment="1" applyProtection="1">
      <alignment horizontal="center" vertical="center"/>
      <protection/>
    </xf>
    <xf numFmtId="178" fontId="34" fillId="23" borderId="0" xfId="72" applyNumberFormat="1" applyFont="1" applyBorder="1" applyAlignment="1" applyProtection="1">
      <alignment horizontal="centerContinuous" vertical="center"/>
      <protection/>
    </xf>
    <xf numFmtId="1" fontId="14" fillId="23" borderId="0" xfId="72" applyNumberFormat="1" applyFont="1" applyAlignment="1" applyProtection="1">
      <alignment horizontal="centerContinuous" vertical="top"/>
      <protection/>
    </xf>
    <xf numFmtId="0" fontId="14" fillId="23" borderId="0" xfId="72" applyNumberFormat="1" applyFont="1" applyAlignment="1" applyProtection="1">
      <alignment horizontal="centerContinuous" vertical="center"/>
      <protection/>
    </xf>
    <xf numFmtId="0" fontId="13" fillId="23" borderId="0" xfId="72" applyNumberFormat="1" applyBorder="1" applyProtection="1">
      <alignment/>
      <protection/>
    </xf>
    <xf numFmtId="0" fontId="13" fillId="23" borderId="0" xfId="72" applyNumberFormat="1" applyProtection="1">
      <alignment/>
      <protection/>
    </xf>
    <xf numFmtId="178" fontId="36" fillId="0" borderId="0" xfId="72" applyNumberFormat="1" applyFont="1" applyFill="1" applyBorder="1" applyAlignment="1" applyProtection="1">
      <alignment horizontal="centerContinuous" vertical="center"/>
      <protection/>
    </xf>
    <xf numFmtId="1" fontId="13" fillId="0" borderId="0" xfId="72" applyNumberFormat="1" applyFont="1" applyFill="1" applyAlignment="1" applyProtection="1">
      <alignment horizontal="centerContinuous" vertical="top"/>
      <protection/>
    </xf>
    <xf numFmtId="0" fontId="13" fillId="0" borderId="0" xfId="72" applyNumberFormat="1" applyFill="1" applyAlignment="1" applyProtection="1">
      <alignment horizontal="centerContinuous" vertical="center"/>
      <protection/>
    </xf>
    <xf numFmtId="178" fontId="35" fillId="0" borderId="0" xfId="72" applyNumberFormat="1" applyFont="1" applyFill="1" applyAlignment="1" applyProtection="1" quotePrefix="1">
      <alignment horizontal="left" vertical="top"/>
      <protection/>
    </xf>
    <xf numFmtId="0" fontId="13" fillId="0" borderId="0" xfId="72" applyNumberFormat="1" applyFill="1" applyBorder="1" applyProtection="1">
      <alignment/>
      <protection/>
    </xf>
    <xf numFmtId="0" fontId="13" fillId="0" borderId="0" xfId="72" applyNumberFormat="1" applyFill="1" applyProtection="1">
      <alignment/>
      <protection/>
    </xf>
    <xf numFmtId="178" fontId="13" fillId="23" borderId="0" xfId="72" applyNumberFormat="1" applyBorder="1" applyAlignment="1" applyProtection="1">
      <alignment horizontal="right"/>
      <protection/>
    </xf>
    <xf numFmtId="0" fontId="13" fillId="23" borderId="0" xfId="72" applyNumberFormat="1" applyAlignment="1" applyProtection="1">
      <alignment vertical="top"/>
      <protection/>
    </xf>
    <xf numFmtId="0" fontId="13" fillId="23" borderId="0" xfId="72" applyNumberFormat="1" applyAlignment="1" applyProtection="1">
      <alignment/>
      <protection/>
    </xf>
    <xf numFmtId="2" fontId="13" fillId="23" borderId="0" xfId="72" applyNumberFormat="1" applyAlignment="1" applyProtection="1">
      <alignment horizontal="centerContinuous"/>
      <protection/>
    </xf>
    <xf numFmtId="178" fontId="13" fillId="23" borderId="15" xfId="72" applyNumberFormat="1" applyBorder="1" applyAlignment="1" applyProtection="1">
      <alignment horizontal="center"/>
      <protection/>
    </xf>
    <xf numFmtId="0" fontId="13" fillId="23" borderId="16" xfId="72" applyNumberFormat="1" applyBorder="1" applyAlignment="1" applyProtection="1">
      <alignment horizontal="center" vertical="top"/>
      <protection/>
    </xf>
    <xf numFmtId="0" fontId="13" fillId="23" borderId="17" xfId="72" applyNumberFormat="1" applyBorder="1" applyAlignment="1" applyProtection="1">
      <alignment horizontal="center"/>
      <protection/>
    </xf>
    <xf numFmtId="0" fontId="13" fillId="23" borderId="16" xfId="72" applyNumberFormat="1" applyBorder="1" applyAlignment="1" applyProtection="1">
      <alignment horizontal="center"/>
      <protection/>
    </xf>
    <xf numFmtId="0" fontId="13" fillId="23" borderId="18" xfId="72" applyNumberFormat="1" applyBorder="1" applyAlignment="1" applyProtection="1">
      <alignment horizontal="center"/>
      <protection/>
    </xf>
    <xf numFmtId="178" fontId="13" fillId="23" borderId="15" xfId="72" applyNumberFormat="1" applyBorder="1" applyAlignment="1" applyProtection="1">
      <alignment horizontal="right"/>
      <protection/>
    </xf>
    <xf numFmtId="0" fontId="13" fillId="23" borderId="19" xfId="72" applyNumberFormat="1" applyBorder="1" applyAlignment="1" applyProtection="1">
      <alignment vertical="top"/>
      <protection/>
    </xf>
    <xf numFmtId="0" fontId="13" fillId="23" borderId="20" xfId="72" applyNumberFormat="1" applyBorder="1" applyProtection="1">
      <alignment/>
      <protection/>
    </xf>
    <xf numFmtId="0" fontId="13" fillId="23" borderId="19" xfId="72" applyNumberFormat="1" applyBorder="1" applyAlignment="1" applyProtection="1">
      <alignment horizontal="center"/>
      <protection/>
    </xf>
    <xf numFmtId="0" fontId="13" fillId="23" borderId="21" xfId="72" applyNumberFormat="1" applyBorder="1" applyProtection="1">
      <alignment/>
      <protection/>
    </xf>
    <xf numFmtId="0" fontId="13" fillId="23" borderId="21" xfId="72" applyNumberFormat="1" applyBorder="1" applyAlignment="1" applyProtection="1">
      <alignment horizontal="center"/>
      <protection/>
    </xf>
    <xf numFmtId="0" fontId="13" fillId="23" borderId="21" xfId="72" applyNumberFormat="1" applyBorder="1" applyAlignment="1" applyProtection="1">
      <alignment horizontal="right"/>
      <protection/>
    </xf>
    <xf numFmtId="0" fontId="14" fillId="23" borderId="22" xfId="74" applyNumberFormat="1" applyFont="1" applyBorder="1" applyAlignment="1" applyProtection="1">
      <alignment horizontal="center" vertical="center"/>
      <protection/>
    </xf>
    <xf numFmtId="0" fontId="37" fillId="23" borderId="23" xfId="74" applyNumberFormat="1" applyFont="1" applyBorder="1" applyAlignment="1" applyProtection="1">
      <alignment vertical="top"/>
      <protection/>
    </xf>
    <xf numFmtId="165" fontId="37" fillId="25" borderId="23" xfId="74" applyNumberFormat="1" applyFont="1" applyFill="1" applyBorder="1" applyAlignment="1" applyProtection="1">
      <alignment horizontal="left" vertical="center"/>
      <protection/>
    </xf>
    <xf numFmtId="1" fontId="13" fillId="23" borderId="24" xfId="74" applyNumberFormat="1" applyBorder="1" applyAlignment="1" applyProtection="1">
      <alignment horizontal="center" vertical="top"/>
      <protection/>
    </xf>
    <xf numFmtId="0" fontId="13" fillId="23" borderId="24" xfId="74" applyNumberFormat="1" applyBorder="1" applyAlignment="1" applyProtection="1">
      <alignment horizontal="center" vertical="top"/>
      <protection/>
    </xf>
    <xf numFmtId="179" fontId="13" fillId="0" borderId="1" xfId="72" applyNumberFormat="1" applyFont="1" applyFill="1" applyBorder="1" applyAlignment="1" applyProtection="1">
      <alignment horizontal="right" vertical="top"/>
      <protection/>
    </xf>
    <xf numFmtId="178" fontId="13" fillId="23" borderId="23" xfId="74" applyNumberFormat="1" applyBorder="1" applyAlignment="1" applyProtection="1">
      <alignment horizontal="right"/>
      <protection/>
    </xf>
    <xf numFmtId="4" fontId="13" fillId="0" borderId="25" xfId="73" applyNumberFormat="1" applyFont="1" applyFill="1" applyBorder="1" applyAlignment="1" applyProtection="1">
      <alignment horizontal="center" vertical="top" wrapText="1"/>
      <protection/>
    </xf>
    <xf numFmtId="174" fontId="13" fillId="0" borderId="1" xfId="73" applyNumberFormat="1" applyFont="1" applyFill="1" applyBorder="1" applyAlignment="1" applyProtection="1">
      <alignment horizontal="center" vertical="top" wrapText="1"/>
      <protection/>
    </xf>
    <xf numFmtId="165" fontId="13" fillId="0" borderId="1" xfId="73" applyNumberFormat="1" applyFont="1" applyFill="1" applyBorder="1" applyAlignment="1" applyProtection="1">
      <alignment horizontal="left" vertical="top" wrapText="1"/>
      <protection/>
    </xf>
    <xf numFmtId="165" fontId="13" fillId="0" borderId="1" xfId="73" applyNumberFormat="1" applyFont="1" applyFill="1" applyBorder="1" applyAlignment="1" applyProtection="1">
      <alignment horizontal="center" vertical="top" wrapText="1"/>
      <protection/>
    </xf>
    <xf numFmtId="0" fontId="13" fillId="0" borderId="1" xfId="73" applyNumberFormat="1" applyFont="1" applyFill="1" applyBorder="1" applyAlignment="1" applyProtection="1">
      <alignment horizontal="center" vertical="top" wrapText="1"/>
      <protection/>
    </xf>
    <xf numFmtId="176" fontId="13" fillId="0" borderId="1" xfId="73" applyNumberFormat="1" applyFont="1" applyFill="1" applyBorder="1" applyAlignment="1" applyProtection="1">
      <alignment vertical="top"/>
      <protection/>
    </xf>
    <xf numFmtId="175" fontId="13" fillId="0" borderId="25" xfId="73" applyNumberFormat="1" applyFont="1" applyFill="1" applyBorder="1" applyAlignment="1" applyProtection="1">
      <alignment horizontal="center" vertical="top"/>
      <protection/>
    </xf>
    <xf numFmtId="0" fontId="13" fillId="0" borderId="1" xfId="73" applyNumberFormat="1" applyFont="1" applyFill="1" applyBorder="1" applyAlignment="1" applyProtection="1">
      <alignment vertical="center"/>
      <protection/>
    </xf>
    <xf numFmtId="174" fontId="13" fillId="0" borderId="1" xfId="73" applyNumberFormat="1" applyFont="1" applyFill="1" applyBorder="1" applyAlignment="1" applyProtection="1">
      <alignment horizontal="right" vertical="top" wrapText="1"/>
      <protection/>
    </xf>
    <xf numFmtId="4" fontId="13" fillId="0" borderId="25" xfId="72" applyNumberFormat="1" applyFont="1" applyFill="1" applyBorder="1" applyAlignment="1" applyProtection="1">
      <alignment horizontal="center" vertical="top" wrapText="1"/>
      <protection/>
    </xf>
    <xf numFmtId="174" fontId="13" fillId="0" borderId="1" xfId="72" applyNumberFormat="1" applyFont="1" applyFill="1" applyBorder="1" applyAlignment="1" applyProtection="1">
      <alignment horizontal="center" vertical="top" wrapText="1"/>
      <protection/>
    </xf>
    <xf numFmtId="165" fontId="13" fillId="0" borderId="1" xfId="72" applyNumberFormat="1" applyFont="1" applyFill="1" applyBorder="1" applyAlignment="1" applyProtection="1">
      <alignment horizontal="left" vertical="top" wrapText="1"/>
      <protection/>
    </xf>
    <xf numFmtId="165" fontId="13" fillId="0" borderId="1" xfId="72" applyNumberFormat="1" applyFont="1" applyFill="1" applyBorder="1" applyAlignment="1" applyProtection="1">
      <alignment horizontal="center" vertical="top" wrapText="1"/>
      <protection/>
    </xf>
    <xf numFmtId="0" fontId="13" fillId="0" borderId="1" xfId="72" applyNumberFormat="1" applyFont="1" applyFill="1" applyBorder="1" applyAlignment="1" applyProtection="1">
      <alignment horizontal="center" vertical="top" wrapText="1"/>
      <protection/>
    </xf>
    <xf numFmtId="176" fontId="13" fillId="0" borderId="26" xfId="72" applyNumberFormat="1" applyFont="1" applyFill="1" applyBorder="1" applyAlignment="1" applyProtection="1">
      <alignment vertical="top"/>
      <protection/>
    </xf>
    <xf numFmtId="0" fontId="37" fillId="23" borderId="23" xfId="72" applyNumberFormat="1" applyFont="1" applyBorder="1" applyAlignment="1" applyProtection="1">
      <alignment vertical="top"/>
      <protection/>
    </xf>
    <xf numFmtId="165" fontId="37" fillId="25" borderId="23" xfId="72" applyNumberFormat="1" applyFont="1" applyFill="1" applyBorder="1" applyAlignment="1" applyProtection="1">
      <alignment horizontal="left" vertical="top" wrapText="1"/>
      <protection/>
    </xf>
    <xf numFmtId="1" fontId="13" fillId="23" borderId="24" xfId="72" applyNumberFormat="1" applyBorder="1" applyAlignment="1" applyProtection="1">
      <alignment horizontal="center" vertical="top"/>
      <protection/>
    </xf>
    <xf numFmtId="1" fontId="13" fillId="23" borderId="24" xfId="72" applyNumberFormat="1" applyBorder="1" applyAlignment="1" applyProtection="1">
      <alignment vertical="top"/>
      <protection/>
    </xf>
    <xf numFmtId="178" fontId="13" fillId="23" borderId="23" xfId="72" applyNumberFormat="1" applyBorder="1" applyAlignment="1" applyProtection="1">
      <alignment horizontal="right"/>
      <protection/>
    </xf>
    <xf numFmtId="4" fontId="13" fillId="0" borderId="25" xfId="72" applyNumberFormat="1" applyFont="1" applyFill="1" applyBorder="1" applyAlignment="1" applyProtection="1">
      <alignment horizontal="center" vertical="top"/>
      <protection/>
    </xf>
    <xf numFmtId="0" fontId="13" fillId="0" borderId="1" xfId="72" applyNumberFormat="1" applyFont="1" applyFill="1" applyBorder="1" applyAlignment="1" applyProtection="1">
      <alignment vertical="center"/>
      <protection/>
    </xf>
    <xf numFmtId="174" fontId="13" fillId="0" borderId="1" xfId="72" applyNumberFormat="1" applyFont="1" applyFill="1" applyBorder="1" applyAlignment="1" applyProtection="1">
      <alignment horizontal="right" vertical="top" wrapText="1"/>
      <protection/>
    </xf>
    <xf numFmtId="174" fontId="13" fillId="0" borderId="2" xfId="72" applyNumberFormat="1" applyFont="1" applyFill="1" applyBorder="1" applyAlignment="1" applyProtection="1">
      <alignment horizontal="right" vertical="top" wrapText="1"/>
      <protection/>
    </xf>
    <xf numFmtId="165" fontId="13" fillId="0" borderId="2" xfId="72" applyNumberFormat="1" applyFont="1" applyFill="1" applyBorder="1" applyAlignment="1" applyProtection="1">
      <alignment horizontal="left" vertical="top" wrapText="1"/>
      <protection/>
    </xf>
    <xf numFmtId="165" fontId="13" fillId="0" borderId="2" xfId="72" applyNumberFormat="1" applyFont="1" applyFill="1" applyBorder="1" applyAlignment="1" applyProtection="1">
      <alignment horizontal="center" vertical="top" wrapText="1"/>
      <protection/>
    </xf>
    <xf numFmtId="0" fontId="13" fillId="0" borderId="2" xfId="72" applyNumberFormat="1" applyFont="1" applyFill="1" applyBorder="1" applyAlignment="1" applyProtection="1">
      <alignment horizontal="center" vertical="top" wrapText="1"/>
      <protection/>
    </xf>
    <xf numFmtId="179" fontId="13" fillId="0" borderId="2" xfId="72" applyNumberFormat="1" applyFont="1" applyFill="1" applyBorder="1" applyAlignment="1" applyProtection="1">
      <alignment horizontal="right" vertical="top"/>
      <protection/>
    </xf>
    <xf numFmtId="176" fontId="13" fillId="0" borderId="27" xfId="72" applyNumberFormat="1" applyFont="1" applyFill="1" applyBorder="1" applyAlignment="1" applyProtection="1">
      <alignment vertical="top"/>
      <protection/>
    </xf>
    <xf numFmtId="165" fontId="37" fillId="25" borderId="23" xfId="72" applyNumberFormat="1" applyFont="1" applyFill="1" applyBorder="1" applyAlignment="1" applyProtection="1">
      <alignment horizontal="left" vertical="center" wrapText="1"/>
      <protection/>
    </xf>
    <xf numFmtId="176" fontId="13" fillId="0" borderId="1" xfId="72" applyNumberFormat="1" applyFont="1" applyFill="1" applyBorder="1" applyAlignment="1" applyProtection="1">
      <alignment vertical="top"/>
      <protection/>
    </xf>
    <xf numFmtId="4" fontId="13" fillId="0" borderId="25" xfId="73" applyNumberFormat="1" applyFont="1" applyFill="1" applyBorder="1" applyAlignment="1" applyProtection="1">
      <alignment horizontal="center" vertical="top"/>
      <protection/>
    </xf>
    <xf numFmtId="175" fontId="14" fillId="0" borderId="25" xfId="72" applyNumberFormat="1" applyFont="1" applyFill="1" applyBorder="1" applyAlignment="1" applyProtection="1">
      <alignment horizontal="center"/>
      <protection/>
    </xf>
    <xf numFmtId="174" fontId="14" fillId="0" borderId="1" xfId="72" applyNumberFormat="1" applyFont="1" applyFill="1" applyBorder="1" applyAlignment="1" applyProtection="1">
      <alignment horizontal="center" vertical="center" wrapText="1"/>
      <protection/>
    </xf>
    <xf numFmtId="165" fontId="14" fillId="0" borderId="1" xfId="72" applyNumberFormat="1" applyFont="1" applyFill="1" applyBorder="1" applyAlignment="1" applyProtection="1">
      <alignment vertical="center" wrapText="1"/>
      <protection/>
    </xf>
    <xf numFmtId="165" fontId="13" fillId="0" borderId="1" xfId="72" applyNumberFormat="1" applyFont="1" applyFill="1" applyBorder="1" applyAlignment="1" applyProtection="1">
      <alignment horizontal="centerContinuous" wrapText="1"/>
      <protection/>
    </xf>
    <xf numFmtId="167" fontId="13" fillId="0" borderId="26" xfId="72" applyNumberFormat="1" applyFont="1" applyFill="1" applyBorder="1" applyAlignment="1" applyProtection="1">
      <alignment horizontal="centerContinuous"/>
      <protection/>
    </xf>
    <xf numFmtId="176" fontId="13" fillId="0" borderId="26" xfId="72" applyNumberFormat="1" applyFont="1" applyFill="1" applyBorder="1" applyAlignment="1" applyProtection="1">
      <alignment vertical="top" wrapText="1"/>
      <protection/>
    </xf>
    <xf numFmtId="0" fontId="0" fillId="0" borderId="0" xfId="72" applyFont="1" applyFill="1" applyBorder="1" applyAlignment="1" applyProtection="1">
      <alignment/>
      <protection/>
    </xf>
    <xf numFmtId="175" fontId="14" fillId="0" borderId="25" xfId="73" applyNumberFormat="1" applyFont="1" applyFill="1" applyBorder="1" applyAlignment="1" applyProtection="1">
      <alignment horizontal="center"/>
      <protection/>
    </xf>
    <xf numFmtId="174" fontId="14" fillId="0" borderId="1" xfId="73" applyNumberFormat="1" applyFont="1" applyFill="1" applyBorder="1" applyAlignment="1" applyProtection="1">
      <alignment horizontal="center" vertical="center" wrapText="1"/>
      <protection/>
    </xf>
    <xf numFmtId="165" fontId="14" fillId="0" borderId="1" xfId="73" applyNumberFormat="1" applyFont="1" applyFill="1" applyBorder="1" applyAlignment="1" applyProtection="1">
      <alignment vertical="top" wrapText="1"/>
      <protection/>
    </xf>
    <xf numFmtId="165" fontId="13" fillId="0" borderId="1" xfId="73" applyNumberFormat="1" applyFont="1" applyFill="1" applyBorder="1" applyAlignment="1" applyProtection="1">
      <alignment horizontal="centerContinuous" wrapText="1"/>
      <protection/>
    </xf>
    <xf numFmtId="167" fontId="13" fillId="0" borderId="1" xfId="73" applyNumberFormat="1" applyFont="1" applyFill="1" applyBorder="1" applyAlignment="1" applyProtection="1">
      <alignment horizontal="centerContinuous"/>
      <protection/>
    </xf>
    <xf numFmtId="174" fontId="13" fillId="0" borderId="2" xfId="72" applyNumberFormat="1" applyFont="1" applyFill="1" applyBorder="1" applyAlignment="1" applyProtection="1">
      <alignment horizontal="center" vertical="top" wrapText="1"/>
      <protection/>
    </xf>
    <xf numFmtId="165" fontId="13" fillId="0" borderId="2" xfId="73" applyNumberFormat="1" applyFont="1" applyFill="1" applyBorder="1" applyAlignment="1" applyProtection="1">
      <alignment horizontal="left" vertical="top" wrapText="1"/>
      <protection/>
    </xf>
    <xf numFmtId="165" fontId="13" fillId="0" borderId="2" xfId="73" applyNumberFormat="1" applyFont="1" applyFill="1" applyBorder="1" applyAlignment="1" applyProtection="1">
      <alignment horizontal="center" vertical="top" wrapText="1"/>
      <protection/>
    </xf>
    <xf numFmtId="0" fontId="13" fillId="0" borderId="2" xfId="73" applyNumberFormat="1" applyFont="1" applyFill="1" applyBorder="1" applyAlignment="1" applyProtection="1">
      <alignment horizontal="center" vertical="top" wrapText="1"/>
      <protection/>
    </xf>
    <xf numFmtId="176" fontId="13" fillId="0" borderId="2" xfId="73" applyNumberFormat="1" applyFont="1" applyFill="1" applyBorder="1" applyAlignment="1" applyProtection="1">
      <alignment vertical="top"/>
      <protection/>
    </xf>
    <xf numFmtId="165" fontId="14" fillId="0" borderId="1" xfId="73" applyNumberFormat="1" applyFont="1" applyFill="1" applyBorder="1" applyAlignment="1" applyProtection="1">
      <alignment vertical="center" wrapText="1"/>
      <protection/>
    </xf>
    <xf numFmtId="1" fontId="13" fillId="0" borderId="1" xfId="73" applyNumberFormat="1" applyFont="1" applyFill="1" applyBorder="1" applyAlignment="1" applyProtection="1">
      <alignment horizontal="right" vertical="top" wrapText="1"/>
      <protection/>
    </xf>
    <xf numFmtId="176" fontId="13" fillId="0" borderId="1" xfId="73" applyNumberFormat="1" applyFont="1" applyFill="1" applyBorder="1" applyAlignment="1" applyProtection="1">
      <alignment vertical="top" wrapText="1"/>
      <protection/>
    </xf>
    <xf numFmtId="165" fontId="13" fillId="0" borderId="1" xfId="73" applyNumberFormat="1" applyFont="1" applyFill="1" applyBorder="1" applyAlignment="1" applyProtection="1">
      <alignment vertical="top" wrapText="1"/>
      <protection/>
    </xf>
    <xf numFmtId="165" fontId="13" fillId="0" borderId="1" xfId="73" applyNumberFormat="1" applyFont="1" applyFill="1" applyBorder="1" applyAlignment="1" applyProtection="1" quotePrefix="1">
      <alignment vertical="top" wrapText="1"/>
      <protection/>
    </xf>
    <xf numFmtId="0" fontId="13" fillId="23" borderId="23" xfId="72" applyNumberFormat="1" applyBorder="1" applyAlignment="1" applyProtection="1">
      <alignment vertical="top"/>
      <protection/>
    </xf>
    <xf numFmtId="0" fontId="13" fillId="23" borderId="24" xfId="72" applyNumberFormat="1" applyBorder="1" applyAlignment="1" applyProtection="1">
      <alignment vertical="top"/>
      <protection/>
    </xf>
    <xf numFmtId="178" fontId="13" fillId="23" borderId="15" xfId="72" applyNumberFormat="1" applyBorder="1" applyAlignment="1" applyProtection="1">
      <alignment horizontal="right" vertical="center"/>
      <protection/>
    </xf>
    <xf numFmtId="0" fontId="37" fillId="23" borderId="28" xfId="72" applyNumberFormat="1" applyFont="1" applyBorder="1" applyAlignment="1" applyProtection="1">
      <alignment horizontal="center" vertical="center"/>
      <protection/>
    </xf>
    <xf numFmtId="178" fontId="13" fillId="23" borderId="28" xfId="72" applyNumberFormat="1" applyBorder="1" applyAlignment="1" applyProtection="1">
      <alignment horizontal="right" vertical="center"/>
      <protection/>
    </xf>
    <xf numFmtId="0" fontId="13" fillId="23" borderId="0" xfId="72" applyNumberFormat="1" applyAlignment="1" applyProtection="1">
      <alignment vertical="center"/>
      <protection/>
    </xf>
    <xf numFmtId="0" fontId="14" fillId="23" borderId="29" xfId="74" applyNumberFormat="1" applyFont="1" applyBorder="1" applyAlignment="1" applyProtection="1">
      <alignment horizontal="center" vertical="center"/>
      <protection/>
    </xf>
    <xf numFmtId="165" fontId="37" fillId="25" borderId="23" xfId="72" applyNumberFormat="1" applyFont="1" applyFill="1" applyBorder="1" applyAlignment="1" applyProtection="1">
      <alignment horizontal="left" vertical="center"/>
      <protection/>
    </xf>
    <xf numFmtId="0" fontId="13" fillId="23" borderId="24" xfId="72" applyNumberFormat="1" applyBorder="1" applyAlignment="1" applyProtection="1">
      <alignment horizontal="center" vertical="top"/>
      <protection/>
    </xf>
    <xf numFmtId="179" fontId="13" fillId="23" borderId="24" xfId="72" applyNumberFormat="1" applyBorder="1" applyAlignment="1" applyProtection="1">
      <alignment horizontal="center" vertical="top"/>
      <protection/>
    </xf>
    <xf numFmtId="175" fontId="13" fillId="0" borderId="25" xfId="72" applyNumberFormat="1" applyFont="1" applyFill="1" applyBorder="1" applyAlignment="1" applyProtection="1">
      <alignment horizontal="center" vertical="top"/>
      <protection/>
    </xf>
    <xf numFmtId="165" fontId="14" fillId="0" borderId="1" xfId="72" applyNumberFormat="1" applyFont="1" applyFill="1" applyBorder="1" applyAlignment="1" applyProtection="1">
      <alignment vertical="top" wrapText="1"/>
      <protection/>
    </xf>
    <xf numFmtId="176" fontId="13" fillId="0" borderId="30" xfId="73" applyNumberFormat="1" applyFont="1" applyFill="1" applyBorder="1" applyAlignment="1" applyProtection="1">
      <alignment vertical="top"/>
      <protection/>
    </xf>
    <xf numFmtId="0" fontId="13" fillId="23" borderId="23" xfId="72" applyNumberFormat="1" applyBorder="1" applyAlignment="1" applyProtection="1">
      <alignment horizontal="center" vertical="top"/>
      <protection/>
    </xf>
    <xf numFmtId="165" fontId="13" fillId="0" borderId="1" xfId="72" applyNumberFormat="1" applyFont="1" applyFill="1" applyBorder="1" applyAlignment="1" applyProtection="1" quotePrefix="1">
      <alignment horizontal="left" vertical="top" wrapText="1"/>
      <protection/>
    </xf>
    <xf numFmtId="165" fontId="13" fillId="0" borderId="1" xfId="72" applyNumberFormat="1" applyFont="1" applyFill="1" applyBorder="1" applyAlignment="1" applyProtection="1">
      <alignment vertical="top" wrapText="1"/>
      <protection/>
    </xf>
    <xf numFmtId="165" fontId="13" fillId="0" borderId="1" xfId="72" applyNumberFormat="1" applyFont="1" applyFill="1" applyBorder="1" applyAlignment="1" applyProtection="1" quotePrefix="1">
      <alignment vertical="top" wrapText="1"/>
      <protection/>
    </xf>
    <xf numFmtId="0" fontId="14" fillId="0" borderId="29" xfId="74" applyNumberFormat="1" applyFont="1" applyFill="1" applyBorder="1" applyAlignment="1" applyProtection="1">
      <alignment horizontal="center" vertical="center"/>
      <protection/>
    </xf>
    <xf numFmtId="1" fontId="13" fillId="0" borderId="1" xfId="73" applyNumberFormat="1" applyFont="1" applyFill="1" applyBorder="1" applyAlignment="1" applyProtection="1">
      <alignment horizontal="right" vertical="top"/>
      <protection/>
    </xf>
    <xf numFmtId="176" fontId="13" fillId="0" borderId="30" xfId="72" applyNumberFormat="1" applyFont="1" applyFill="1" applyBorder="1" applyAlignment="1" applyProtection="1">
      <alignment vertical="top"/>
      <protection/>
    </xf>
    <xf numFmtId="176" fontId="13" fillId="0" borderId="1" xfId="72" applyNumberFormat="1" applyFont="1" applyFill="1" applyBorder="1" applyAlignment="1" applyProtection="1">
      <alignment vertical="top" wrapText="1"/>
      <protection/>
    </xf>
    <xf numFmtId="174" fontId="13" fillId="0" borderId="2" xfId="73" applyNumberFormat="1" applyFont="1" applyFill="1" applyBorder="1" applyAlignment="1" applyProtection="1">
      <alignment horizontal="center" vertical="top" wrapText="1"/>
      <protection/>
    </xf>
    <xf numFmtId="174" fontId="13" fillId="0" borderId="2" xfId="73" applyNumberFormat="1" applyFont="1" applyFill="1" applyBorder="1" applyAlignment="1" applyProtection="1">
      <alignment horizontal="right" vertical="top" wrapText="1"/>
      <protection/>
    </xf>
    <xf numFmtId="165" fontId="13" fillId="0" borderId="1" xfId="73" applyNumberFormat="1" applyFont="1" applyFill="1" applyBorder="1" applyAlignment="1" applyProtection="1" quotePrefix="1">
      <alignment horizontal="left" vertical="top" wrapText="1"/>
      <protection/>
    </xf>
    <xf numFmtId="178" fontId="13" fillId="0" borderId="0" xfId="72" applyNumberFormat="1" applyFill="1" applyBorder="1" applyAlignment="1" applyProtection="1">
      <alignment horizontal="right"/>
      <protection/>
    </xf>
    <xf numFmtId="0" fontId="37" fillId="0" borderId="23" xfId="72" applyNumberFormat="1" applyFont="1" applyFill="1" applyBorder="1" applyAlignment="1" applyProtection="1">
      <alignment vertical="top"/>
      <protection/>
    </xf>
    <xf numFmtId="165" fontId="37" fillId="0" borderId="23" xfId="72" applyNumberFormat="1" applyFont="1" applyFill="1" applyBorder="1" applyAlignment="1" applyProtection="1">
      <alignment horizontal="left" vertical="center"/>
      <protection/>
    </xf>
    <xf numFmtId="1" fontId="13" fillId="0" borderId="24" xfId="72" applyNumberFormat="1" applyFill="1" applyBorder="1" applyAlignment="1" applyProtection="1">
      <alignment horizontal="center" vertical="top"/>
      <protection/>
    </xf>
    <xf numFmtId="0" fontId="13" fillId="0" borderId="24" xfId="72" applyNumberFormat="1" applyFill="1" applyBorder="1" applyAlignment="1" applyProtection="1">
      <alignment horizontal="center" vertical="top"/>
      <protection/>
    </xf>
    <xf numFmtId="179" fontId="13" fillId="0" borderId="24" xfId="72" applyNumberFormat="1" applyFill="1" applyBorder="1" applyAlignment="1" applyProtection="1">
      <alignment horizontal="center" vertical="top"/>
      <protection/>
    </xf>
    <xf numFmtId="178" fontId="13" fillId="0" borderId="24" xfId="72" applyNumberFormat="1" applyFill="1" applyBorder="1" applyAlignment="1" applyProtection="1">
      <alignment horizontal="right"/>
      <protection/>
    </xf>
    <xf numFmtId="178" fontId="13" fillId="0" borderId="23" xfId="72" applyNumberFormat="1" applyFill="1" applyBorder="1" applyAlignment="1" applyProtection="1">
      <alignment horizontal="right"/>
      <protection/>
    </xf>
    <xf numFmtId="0" fontId="13" fillId="0" borderId="23" xfId="72" applyNumberFormat="1" applyFill="1" applyBorder="1" applyAlignment="1" applyProtection="1">
      <alignment vertical="top"/>
      <protection/>
    </xf>
    <xf numFmtId="165" fontId="37" fillId="0" borderId="23" xfId="72" applyNumberFormat="1" applyFont="1" applyFill="1" applyBorder="1" applyAlignment="1" applyProtection="1">
      <alignment horizontal="left" vertical="top" wrapText="1"/>
      <protection/>
    </xf>
    <xf numFmtId="0" fontId="13" fillId="0" borderId="24" xfId="72" applyNumberFormat="1" applyFill="1" applyBorder="1" applyAlignment="1" applyProtection="1">
      <alignment vertical="top"/>
      <protection/>
    </xf>
    <xf numFmtId="165" fontId="37" fillId="0" borderId="23" xfId="72" applyNumberFormat="1" applyFont="1" applyFill="1" applyBorder="1" applyAlignment="1" applyProtection="1">
      <alignment horizontal="left" vertical="center" wrapText="1"/>
      <protection/>
    </xf>
    <xf numFmtId="1" fontId="13" fillId="0" borderId="24" xfId="72" applyNumberFormat="1" applyFill="1" applyBorder="1" applyAlignment="1" applyProtection="1">
      <alignment vertical="top"/>
      <protection/>
    </xf>
    <xf numFmtId="178" fontId="13" fillId="0" borderId="31" xfId="72" applyNumberFormat="1" applyFill="1" applyBorder="1" applyAlignment="1" applyProtection="1">
      <alignment horizontal="right"/>
      <protection/>
    </xf>
    <xf numFmtId="176" fontId="13" fillId="0" borderId="32" xfId="72" applyNumberFormat="1" applyFont="1" applyFill="1" applyBorder="1" applyAlignment="1" applyProtection="1">
      <alignment vertical="top"/>
      <protection/>
    </xf>
    <xf numFmtId="178" fontId="13" fillId="0" borderId="15" xfId="72" applyNumberFormat="1" applyFill="1" applyBorder="1" applyAlignment="1" applyProtection="1">
      <alignment horizontal="right" vertical="center"/>
      <protection/>
    </xf>
    <xf numFmtId="0" fontId="37" fillId="0" borderId="28" xfId="72" applyNumberFormat="1" applyFont="1" applyFill="1" applyBorder="1" applyAlignment="1" applyProtection="1">
      <alignment horizontal="center" vertical="center"/>
      <protection/>
    </xf>
    <xf numFmtId="178" fontId="13" fillId="0" borderId="28" xfId="72" applyNumberFormat="1" applyFill="1" applyBorder="1" applyAlignment="1" applyProtection="1">
      <alignment horizontal="right" vertical="center"/>
      <protection/>
    </xf>
    <xf numFmtId="165" fontId="13" fillId="0" borderId="2" xfId="73" applyNumberFormat="1" applyFont="1" applyFill="1" applyBorder="1" applyAlignment="1" applyProtection="1">
      <alignment vertical="top" wrapText="1"/>
      <protection/>
    </xf>
    <xf numFmtId="0" fontId="13" fillId="0" borderId="0" xfId="73" applyNumberFormat="1" applyFont="1" applyFill="1" applyBorder="1" applyAlignment="1" applyProtection="1">
      <alignment horizontal="center" vertical="top" wrapText="1"/>
      <protection/>
    </xf>
    <xf numFmtId="0" fontId="13" fillId="0" borderId="13" xfId="73" applyNumberFormat="1" applyFont="1" applyFill="1" applyBorder="1" applyAlignment="1" applyProtection="1">
      <alignment horizontal="center" vertical="top" wrapText="1"/>
      <protection/>
    </xf>
    <xf numFmtId="4" fontId="13" fillId="0" borderId="0" xfId="73" applyNumberFormat="1" applyFont="1" applyFill="1" applyBorder="1" applyAlignment="1" applyProtection="1">
      <alignment horizontal="center" vertical="top" wrapText="1"/>
      <protection/>
    </xf>
    <xf numFmtId="165" fontId="13" fillId="0" borderId="25" xfId="73" applyNumberFormat="1" applyFont="1" applyFill="1" applyBorder="1" applyAlignment="1" applyProtection="1">
      <alignment horizontal="center" vertical="top" wrapText="1"/>
      <protection/>
    </xf>
    <xf numFmtId="176" fontId="13" fillId="0" borderId="25" xfId="73" applyNumberFormat="1" applyFont="1" applyFill="1" applyBorder="1" applyAlignment="1" applyProtection="1">
      <alignment vertical="top"/>
      <protection/>
    </xf>
    <xf numFmtId="165" fontId="13" fillId="0" borderId="33" xfId="73" applyNumberFormat="1" applyFont="1" applyFill="1" applyBorder="1" applyAlignment="1" applyProtection="1">
      <alignment horizontal="center" vertical="top" wrapText="1"/>
      <protection/>
    </xf>
    <xf numFmtId="176" fontId="13" fillId="0" borderId="33" xfId="73" applyNumberFormat="1" applyFont="1" applyFill="1" applyBorder="1" applyAlignment="1" applyProtection="1">
      <alignment vertical="top"/>
      <protection/>
    </xf>
    <xf numFmtId="0" fontId="13" fillId="23" borderId="15" xfId="72" applyNumberFormat="1" applyBorder="1" applyAlignment="1" applyProtection="1">
      <alignment horizontal="right"/>
      <protection/>
    </xf>
    <xf numFmtId="0" fontId="13" fillId="23" borderId="29" xfId="72" applyNumberFormat="1" applyBorder="1" applyAlignment="1" applyProtection="1">
      <alignment vertical="top"/>
      <protection/>
    </xf>
    <xf numFmtId="0" fontId="14" fillId="23" borderId="34" xfId="72" applyNumberFormat="1" applyFont="1" applyBorder="1" applyAlignment="1" applyProtection="1">
      <alignment vertical="center"/>
      <protection/>
    </xf>
    <xf numFmtId="0" fontId="13" fillId="23" borderId="34" xfId="72" applyNumberFormat="1" applyBorder="1" applyAlignment="1" applyProtection="1">
      <alignment horizontal="center"/>
      <protection/>
    </xf>
    <xf numFmtId="0" fontId="13" fillId="23" borderId="34" xfId="72" applyNumberFormat="1" applyBorder="1" applyProtection="1">
      <alignment/>
      <protection/>
    </xf>
    <xf numFmtId="0" fontId="13" fillId="23" borderId="0" xfId="72" applyNumberFormat="1" applyBorder="1" applyAlignment="1" applyProtection="1">
      <alignment horizontal="right"/>
      <protection/>
    </xf>
    <xf numFmtId="0" fontId="13" fillId="23" borderId="35" xfId="72" applyNumberFormat="1" applyBorder="1" applyAlignment="1" applyProtection="1">
      <alignment horizontal="right"/>
      <protection/>
    </xf>
    <xf numFmtId="0" fontId="37" fillId="23" borderId="36" xfId="72" applyNumberFormat="1" applyFont="1" applyBorder="1" applyAlignment="1" applyProtection="1">
      <alignment horizontal="center" vertical="center"/>
      <protection/>
    </xf>
    <xf numFmtId="178" fontId="13" fillId="23" borderId="36" xfId="72" applyNumberFormat="1" applyBorder="1" applyAlignment="1" applyProtection="1">
      <alignment horizontal="right"/>
      <protection/>
    </xf>
    <xf numFmtId="0" fontId="37" fillId="23" borderId="23" xfId="72" applyNumberFormat="1" applyFont="1" applyBorder="1" applyAlignment="1" applyProtection="1">
      <alignment horizontal="center" vertical="center"/>
      <protection/>
    </xf>
    <xf numFmtId="178" fontId="13" fillId="23" borderId="25" xfId="72" applyNumberFormat="1" applyBorder="1" applyAlignment="1" applyProtection="1">
      <alignment horizontal="right"/>
      <protection/>
    </xf>
    <xf numFmtId="0" fontId="13" fillId="23" borderId="37" xfId="72" applyNumberFormat="1" applyBorder="1" applyAlignment="1" applyProtection="1">
      <alignment vertical="top"/>
      <protection/>
    </xf>
    <xf numFmtId="0" fontId="13" fillId="23" borderId="0" xfId="72" applyNumberFormat="1" applyAlignment="1" applyProtection="1">
      <alignment horizontal="center"/>
      <protection/>
    </xf>
    <xf numFmtId="0" fontId="13" fillId="23" borderId="0" xfId="72" applyNumberFormat="1" applyAlignment="1" applyProtection="1">
      <alignment horizontal="right"/>
      <protection/>
    </xf>
    <xf numFmtId="0" fontId="15" fillId="26" borderId="0" xfId="0" applyNumberFormat="1" applyFont="1" applyFill="1" applyAlignment="1" applyProtection="1">
      <alignment/>
      <protection/>
    </xf>
    <xf numFmtId="0" fontId="0" fillId="0" borderId="0" xfId="73" applyFill="1" applyProtection="1">
      <alignment/>
      <protection/>
    </xf>
    <xf numFmtId="0" fontId="0" fillId="0" borderId="0" xfId="73" applyFont="1" applyFill="1" applyAlignment="1" applyProtection="1">
      <alignment/>
      <protection/>
    </xf>
    <xf numFmtId="176" fontId="13" fillId="0" borderId="2" xfId="0" applyNumberFormat="1" applyFont="1" applyFill="1" applyBorder="1" applyAlignment="1" applyProtection="1">
      <alignment vertical="top"/>
      <protection locked="0"/>
    </xf>
    <xf numFmtId="178" fontId="35" fillId="0" borderId="0" xfId="72" applyNumberFormat="1" applyFont="1" applyFill="1" applyAlignment="1" applyProtection="1">
      <alignment horizontal="left" vertical="top"/>
      <protection/>
    </xf>
    <xf numFmtId="178" fontId="13" fillId="0" borderId="0" xfId="72" applyNumberFormat="1" applyFill="1" applyAlignment="1" applyProtection="1">
      <alignment horizontal="centerContinuous" vertical="center"/>
      <protection/>
    </xf>
    <xf numFmtId="178" fontId="13" fillId="0" borderId="18" xfId="72" applyNumberFormat="1" applyFill="1" applyBorder="1" applyAlignment="1" applyProtection="1">
      <alignment horizontal="right"/>
      <protection/>
    </xf>
    <xf numFmtId="0" fontId="15" fillId="26" borderId="0" xfId="75" applyFont="1" applyFill="1" applyAlignment="1" applyProtection="1">
      <alignment horizontal="center"/>
      <protection/>
    </xf>
    <xf numFmtId="0" fontId="15" fillId="26" borderId="0" xfId="0" applyNumberFormat="1" applyFont="1" applyFill="1" applyBorder="1" applyAlignment="1" applyProtection="1">
      <alignment horizontal="center"/>
      <protection/>
    </xf>
    <xf numFmtId="0" fontId="15" fillId="26" borderId="0" xfId="0" applyNumberFormat="1" applyFont="1" applyFill="1" applyAlignment="1" applyProtection="1">
      <alignment horizontal="center"/>
      <protection/>
    </xf>
    <xf numFmtId="178" fontId="13" fillId="0" borderId="21" xfId="72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13" fillId="0" borderId="24" xfId="74" applyNumberFormat="1" applyFill="1" applyBorder="1" applyAlignment="1" applyProtection="1">
      <alignment horizontal="right"/>
      <protection/>
    </xf>
    <xf numFmtId="0" fontId="37" fillId="0" borderId="16" xfId="72" applyNumberFormat="1" applyFont="1" applyFill="1" applyBorder="1" applyAlignment="1" applyProtection="1">
      <alignment horizontal="center" vertical="center"/>
      <protection/>
    </xf>
    <xf numFmtId="178" fontId="13" fillId="0" borderId="16" xfId="72" applyNumberFormat="1" applyFill="1" applyBorder="1" applyAlignment="1" applyProtection="1">
      <alignment horizontal="right" vertical="center"/>
      <protection/>
    </xf>
    <xf numFmtId="178" fontId="13" fillId="23" borderId="16" xfId="72" applyNumberFormat="1" applyBorder="1" applyAlignment="1" applyProtection="1">
      <alignment horizontal="right" vertical="center"/>
      <protection/>
    </xf>
    <xf numFmtId="180" fontId="13" fillId="0" borderId="1" xfId="72" applyNumberFormat="1" applyFont="1" applyFill="1" applyBorder="1" applyAlignment="1" applyProtection="1">
      <alignment horizontal="right" vertical="top"/>
      <protection/>
    </xf>
    <xf numFmtId="176" fontId="13" fillId="0" borderId="26" xfId="73" applyNumberFormat="1" applyFont="1" applyFill="1" applyBorder="1" applyAlignment="1" applyProtection="1">
      <alignment vertical="top"/>
      <protection/>
    </xf>
    <xf numFmtId="0" fontId="13" fillId="0" borderId="0" xfId="72" applyNumberFormat="1" applyFill="1" applyBorder="1" applyAlignment="1" applyProtection="1">
      <alignment horizontal="right"/>
      <protection/>
    </xf>
    <xf numFmtId="178" fontId="13" fillId="0" borderId="36" xfId="72" applyNumberFormat="1" applyFill="1" applyBorder="1" applyAlignment="1" applyProtection="1">
      <alignment horizontal="right"/>
      <protection/>
    </xf>
    <xf numFmtId="178" fontId="13" fillId="0" borderId="34" xfId="72" applyNumberFormat="1" applyFill="1" applyBorder="1" applyAlignment="1" applyProtection="1">
      <alignment horizontal="right"/>
      <protection/>
    </xf>
    <xf numFmtId="0" fontId="13" fillId="0" borderId="0" xfId="72" applyNumberFormat="1" applyFill="1" applyAlignment="1" applyProtection="1">
      <alignment horizontal="right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 applyProtection="1">
      <alignment horizontal="center" vertical="top"/>
      <protection/>
    </xf>
    <xf numFmtId="0" fontId="13" fillId="0" borderId="25" xfId="0" applyFont="1" applyFill="1" applyBorder="1" applyAlignment="1" applyProtection="1" quotePrefix="1">
      <alignment vertical="top" wrapText="1"/>
      <protection/>
    </xf>
    <xf numFmtId="0" fontId="13" fillId="0" borderId="2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4" fillId="0" borderId="25" xfId="0" applyFont="1" applyFill="1" applyBorder="1" applyAlignment="1" applyProtection="1">
      <alignment horizontal="left" vertical="top" wrapText="1"/>
      <protection/>
    </xf>
    <xf numFmtId="0" fontId="15" fillId="23" borderId="38" xfId="74" applyNumberFormat="1" applyFont="1" applyBorder="1" applyAlignment="1" applyProtection="1">
      <alignment horizontal="left" vertical="center" wrapText="1"/>
      <protection/>
    </xf>
    <xf numFmtId="0" fontId="15" fillId="23" borderId="39" xfId="74" applyNumberFormat="1" applyFont="1" applyBorder="1" applyAlignment="1" applyProtection="1">
      <alignment horizontal="left" vertical="center" wrapText="1"/>
      <protection/>
    </xf>
    <xf numFmtId="1" fontId="38" fillId="23" borderId="40" xfId="72" applyNumberFormat="1" applyFont="1" applyBorder="1" applyAlignment="1" applyProtection="1">
      <alignment horizontal="left" vertical="center" wrapText="1"/>
      <protection/>
    </xf>
    <xf numFmtId="1" fontId="38" fillId="23" borderId="41" xfId="72" applyNumberFormat="1" applyFont="1" applyBorder="1" applyAlignment="1" applyProtection="1">
      <alignment horizontal="left" vertical="center" wrapText="1"/>
      <protection/>
    </xf>
    <xf numFmtId="1" fontId="38" fillId="23" borderId="42" xfId="72" applyNumberFormat="1" applyFont="1" applyBorder="1" applyAlignment="1" applyProtection="1">
      <alignment horizontal="left" vertical="center" wrapText="1"/>
      <protection/>
    </xf>
    <xf numFmtId="0" fontId="15" fillId="23" borderId="34" xfId="74" applyNumberFormat="1" applyFont="1" applyBorder="1" applyAlignment="1" applyProtection="1">
      <alignment horizontal="left" vertical="center"/>
      <protection/>
    </xf>
    <xf numFmtId="0" fontId="15" fillId="23" borderId="35" xfId="74" applyNumberFormat="1" applyFont="1" applyBorder="1" applyAlignment="1" applyProtection="1">
      <alignment horizontal="left" vertical="center"/>
      <protection/>
    </xf>
    <xf numFmtId="0" fontId="15" fillId="23" borderId="34" xfId="74" applyNumberFormat="1" applyFont="1" applyBorder="1" applyAlignment="1" applyProtection="1">
      <alignment horizontal="left" vertical="center" wrapText="1"/>
      <protection/>
    </xf>
    <xf numFmtId="0" fontId="15" fillId="23" borderId="35" xfId="74" applyNumberFormat="1" applyFont="1" applyBorder="1" applyAlignment="1" applyProtection="1">
      <alignment horizontal="left" vertical="center" wrapText="1"/>
      <protection/>
    </xf>
    <xf numFmtId="0" fontId="15" fillId="0" borderId="34" xfId="74" applyNumberFormat="1" applyFont="1" applyFill="1" applyBorder="1" applyAlignment="1" applyProtection="1">
      <alignment horizontal="left" vertical="center"/>
      <protection/>
    </xf>
    <xf numFmtId="0" fontId="15" fillId="0" borderId="35" xfId="74" applyNumberFormat="1" applyFont="1" applyFill="1" applyBorder="1" applyAlignment="1" applyProtection="1">
      <alignment horizontal="left" vertical="center"/>
      <protection/>
    </xf>
    <xf numFmtId="1" fontId="38" fillId="0" borderId="40" xfId="72" applyNumberFormat="1" applyFont="1" applyFill="1" applyBorder="1" applyAlignment="1" applyProtection="1">
      <alignment horizontal="left" vertical="center" wrapText="1"/>
      <protection/>
    </xf>
    <xf numFmtId="1" fontId="38" fillId="0" borderId="41" xfId="72" applyNumberFormat="1" applyFont="1" applyFill="1" applyBorder="1" applyAlignment="1" applyProtection="1">
      <alignment horizontal="left" vertical="center" wrapText="1"/>
      <protection/>
    </xf>
    <xf numFmtId="1" fontId="38" fillId="0" borderId="42" xfId="72" applyNumberFormat="1" applyFont="1" applyFill="1" applyBorder="1" applyAlignment="1" applyProtection="1">
      <alignment horizontal="left" vertical="center" wrapText="1"/>
      <protection/>
    </xf>
    <xf numFmtId="1" fontId="38" fillId="23" borderId="43" xfId="72" applyNumberFormat="1" applyFont="1" applyBorder="1" applyAlignment="1" applyProtection="1">
      <alignment horizontal="left" vertical="center" wrapText="1"/>
      <protection/>
    </xf>
    <xf numFmtId="1" fontId="38" fillId="23" borderId="17" xfId="72" applyNumberFormat="1" applyFont="1" applyBorder="1" applyAlignment="1" applyProtection="1">
      <alignment horizontal="left" vertical="center" wrapText="1"/>
      <protection/>
    </xf>
    <xf numFmtId="1" fontId="38" fillId="23" borderId="18" xfId="72" applyNumberFormat="1" applyFont="1" applyBorder="1" applyAlignment="1" applyProtection="1">
      <alignment horizontal="left" vertical="center" wrapText="1"/>
      <protection/>
    </xf>
    <xf numFmtId="1" fontId="37" fillId="23" borderId="44" xfId="72" applyNumberFormat="1" applyFont="1" applyBorder="1" applyAlignment="1" applyProtection="1">
      <alignment horizontal="left" vertical="center" wrapText="1"/>
      <protection/>
    </xf>
    <xf numFmtId="0" fontId="13" fillId="23" borderId="45" xfId="72" applyNumberFormat="1" applyFont="1" applyBorder="1" applyAlignment="1" applyProtection="1">
      <alignment vertical="center" wrapText="1"/>
      <protection/>
    </xf>
    <xf numFmtId="0" fontId="13" fillId="23" borderId="46" xfId="72" applyNumberFormat="1" applyFont="1" applyBorder="1" applyAlignment="1" applyProtection="1">
      <alignment vertical="center" wrapText="1"/>
      <protection/>
    </xf>
    <xf numFmtId="0" fontId="13" fillId="23" borderId="47" xfId="72" applyNumberFormat="1" applyBorder="1" applyAlignment="1" applyProtection="1">
      <alignment/>
      <protection/>
    </xf>
    <xf numFmtId="0" fontId="13" fillId="23" borderId="48" xfId="72" applyNumberFormat="1" applyBorder="1" applyAlignment="1" applyProtection="1">
      <alignment/>
      <protection/>
    </xf>
    <xf numFmtId="178" fontId="14" fillId="23" borderId="49" xfId="72" applyNumberFormat="1" applyFont="1" applyBorder="1" applyAlignment="1" applyProtection="1">
      <alignment horizontal="center"/>
      <protection/>
    </xf>
    <xf numFmtId="0" fontId="14" fillId="23" borderId="50" xfId="72" applyNumberFormat="1" applyFont="1" applyBorder="1" applyAlignment="1" applyProtection="1">
      <alignment/>
      <protection/>
    </xf>
    <xf numFmtId="0" fontId="13" fillId="23" borderId="51" xfId="72" applyNumberFormat="1" applyBorder="1" applyAlignment="1" applyProtection="1">
      <alignment/>
      <protection/>
    </xf>
    <xf numFmtId="0" fontId="13" fillId="23" borderId="0" xfId="72" applyNumberFormat="1" applyBorder="1" applyAlignment="1" applyProtection="1">
      <alignment/>
      <protection/>
    </xf>
    <xf numFmtId="0" fontId="13" fillId="23" borderId="15" xfId="72" applyNumberFormat="1" applyBorder="1" applyAlignment="1" applyProtection="1">
      <alignment/>
      <protection/>
    </xf>
    <xf numFmtId="0" fontId="13" fillId="23" borderId="51" xfId="72" applyNumberFormat="1" applyBorder="1" applyAlignment="1" applyProtection="1" quotePrefix="1">
      <alignment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_Quality Check_Form B_2009 03 18 2" xfId="74"/>
    <cellStyle name="Normal_Surface Works Pay Items 2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10</xdr:col>
      <xdr:colOff>1095375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39225" y="0"/>
          <a:ext cx="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save in .xls format for COW because they  do not have updated Excel version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6"/>
  <sheetViews>
    <sheetView showZeros="0" tabSelected="1" showOutlineSymbols="0" view="pageBreakPreview" zoomScale="75" zoomScaleSheetLayoutView="75" zoomScalePageLayoutView="75" workbookViewId="0" topLeftCell="B1">
      <selection activeCell="G8" sqref="G8"/>
    </sheetView>
  </sheetViews>
  <sheetFormatPr defaultColWidth="11.421875" defaultRowHeight="12.75"/>
  <cols>
    <col min="1" max="1" width="9.7109375" style="147" hidden="1" customWidth="1"/>
    <col min="2" max="2" width="11.28125" style="16" customWidth="1"/>
    <col min="3" max="3" width="47.28125" style="8" customWidth="1"/>
    <col min="4" max="4" width="16.421875" style="154" customWidth="1"/>
    <col min="5" max="5" width="8.7109375" style="8" customWidth="1"/>
    <col min="6" max="6" width="15.140625" style="8" customWidth="1"/>
    <col min="7" max="7" width="15.140625" style="178" customWidth="1"/>
    <col min="8" max="8" width="21.57421875" style="155" customWidth="1"/>
    <col min="9" max="9" width="21.8515625" style="7" hidden="1" customWidth="1"/>
    <col min="10" max="10" width="19.00390625" style="8" hidden="1" customWidth="1"/>
    <col min="11" max="11" width="18.140625" style="8" hidden="1" customWidth="1"/>
    <col min="12" max="12" width="16.00390625" style="8" hidden="1" customWidth="1"/>
    <col min="13" max="13" width="16.57421875" style="8" hidden="1" customWidth="1"/>
    <col min="14" max="14" width="24.8515625" style="8" hidden="1" customWidth="1"/>
    <col min="15" max="15" width="11.421875" style="8" hidden="1" customWidth="1"/>
    <col min="16" max="16384" width="11.421875" style="8" customWidth="1"/>
  </cols>
  <sheetData>
    <row r="1" spans="1:8" ht="15.75">
      <c r="A1" s="4"/>
      <c r="B1" s="5" t="s">
        <v>603</v>
      </c>
      <c r="C1" s="6"/>
      <c r="D1" s="6"/>
      <c r="E1" s="6"/>
      <c r="F1" s="6"/>
      <c r="G1" s="160"/>
      <c r="H1" s="6"/>
    </row>
    <row r="2" spans="1:9" s="14" customFormat="1" ht="15.75">
      <c r="A2" s="9"/>
      <c r="B2" s="10" t="s">
        <v>441</v>
      </c>
      <c r="C2" s="11"/>
      <c r="D2" s="11"/>
      <c r="E2" s="11"/>
      <c r="F2" s="11"/>
      <c r="G2" s="12"/>
      <c r="H2" s="11"/>
      <c r="I2" s="13"/>
    </row>
    <row r="3" spans="1:8" ht="15">
      <c r="A3" s="15"/>
      <c r="B3" s="16" t="s">
        <v>442</v>
      </c>
      <c r="C3" s="17"/>
      <c r="D3" s="17"/>
      <c r="E3" s="17"/>
      <c r="F3" s="17"/>
      <c r="G3" s="161"/>
      <c r="H3" s="18"/>
    </row>
    <row r="4" spans="1:15" ht="15">
      <c r="A4" s="19" t="s">
        <v>156</v>
      </c>
      <c r="B4" s="20" t="s">
        <v>127</v>
      </c>
      <c r="C4" s="21" t="s">
        <v>128</v>
      </c>
      <c r="D4" s="22" t="s">
        <v>443</v>
      </c>
      <c r="E4" s="23" t="s">
        <v>129</v>
      </c>
      <c r="F4" s="23" t="s">
        <v>444</v>
      </c>
      <c r="G4" s="162" t="s">
        <v>125</v>
      </c>
      <c r="H4" s="23" t="s">
        <v>130</v>
      </c>
      <c r="I4" s="156" t="s">
        <v>340</v>
      </c>
      <c r="J4" s="163" t="s">
        <v>354</v>
      </c>
      <c r="K4" s="164" t="s">
        <v>341</v>
      </c>
      <c r="L4" s="165" t="s">
        <v>342</v>
      </c>
      <c r="M4" s="165" t="s">
        <v>343</v>
      </c>
      <c r="N4" s="165" t="s">
        <v>344</v>
      </c>
      <c r="O4" s="157"/>
    </row>
    <row r="5" spans="1:15" ht="15.75" thickBot="1">
      <c r="A5" s="24"/>
      <c r="B5" s="25"/>
      <c r="C5" s="26"/>
      <c r="D5" s="27" t="s">
        <v>445</v>
      </c>
      <c r="E5" s="28"/>
      <c r="F5" s="29" t="s">
        <v>446</v>
      </c>
      <c r="G5" s="166"/>
      <c r="H5" s="30"/>
      <c r="I5" s="167" t="str">
        <f aca="true" ca="1" t="shared" si="0" ref="I5:I68">IF(CELL("protect",$G5)=1,"LOCKED","")</f>
        <v>LOCKED</v>
      </c>
      <c r="J5" s="2" t="str">
        <f aca="true" t="shared" si="1" ref="J5:J68">CLEAN(CONCATENATE(TRIM($A5),TRIM($C5),TRIM($D5),TRIM($E5)))</f>
        <v>REF.</v>
      </c>
      <c r="K5" s="3" t="e">
        <f>MATCH(J5,#REF!,0)</f>
        <v>#REF!</v>
      </c>
      <c r="L5" s="168" t="str">
        <f aca="true" ca="1" t="shared" si="2" ref="L5:L68">CELL("format",$F5)</f>
        <v>G</v>
      </c>
      <c r="M5" s="168" t="str">
        <f aca="true" ca="1" t="shared" si="3" ref="M5:M68">CELL("format",$G5)</f>
        <v>C2</v>
      </c>
      <c r="N5" s="168" t="str">
        <f aca="true" ca="1" t="shared" si="4" ref="N5:N68">CELL("format",$H5)</f>
        <v>G</v>
      </c>
      <c r="O5" s="157"/>
    </row>
    <row r="6" spans="1:15" ht="44.25" customHeight="1" thickTop="1">
      <c r="A6" s="15"/>
      <c r="B6" s="31" t="s">
        <v>330</v>
      </c>
      <c r="C6" s="186" t="s">
        <v>447</v>
      </c>
      <c r="D6" s="186"/>
      <c r="E6" s="186"/>
      <c r="F6" s="186"/>
      <c r="G6" s="186"/>
      <c r="H6" s="187"/>
      <c r="I6" s="167" t="str">
        <f ca="1" t="shared" si="0"/>
        <v>LOCKED</v>
      </c>
      <c r="J6" s="2" t="str">
        <f t="shared" si="1"/>
        <v>PAVEMENT RECONSTRUCTION: HOSMER BOULEVARD - MOUNTBATTEN AVENUE TO CUTHBERTSON AVENUE</v>
      </c>
      <c r="K6" s="3" t="e">
        <f>MATCH(J6,#REF!,0)</f>
        <v>#REF!</v>
      </c>
      <c r="L6" s="168" t="str">
        <f ca="1" t="shared" si="2"/>
        <v>G</v>
      </c>
      <c r="M6" s="168" t="str">
        <f ca="1" t="shared" si="3"/>
        <v>G</v>
      </c>
      <c r="N6" s="168" t="str">
        <f ca="1" t="shared" si="4"/>
        <v>G</v>
      </c>
      <c r="O6" s="157"/>
    </row>
    <row r="7" spans="1:15" ht="45" customHeight="1">
      <c r="A7" s="15"/>
      <c r="B7" s="32"/>
      <c r="C7" s="33" t="s">
        <v>149</v>
      </c>
      <c r="D7" s="34"/>
      <c r="E7" s="35" t="s">
        <v>126</v>
      </c>
      <c r="F7" s="36" t="s">
        <v>126</v>
      </c>
      <c r="G7" s="169" t="s">
        <v>126</v>
      </c>
      <c r="H7" s="37"/>
      <c r="I7" s="167" t="str">
        <f ca="1" t="shared" si="0"/>
        <v>LOCKED</v>
      </c>
      <c r="J7" s="2" t="str">
        <f t="shared" si="1"/>
        <v>EARTH AND BASE WORKS</v>
      </c>
      <c r="K7" s="3" t="e">
        <f>MATCH(J7,#REF!,0)</f>
        <v>#REF!</v>
      </c>
      <c r="L7" s="168" t="str">
        <f ca="1" t="shared" si="2"/>
        <v>,0</v>
      </c>
      <c r="M7" s="168" t="str">
        <f ca="1" t="shared" si="3"/>
        <v>C2</v>
      </c>
      <c r="N7" s="168" t="str">
        <f ca="1" t="shared" si="4"/>
        <v>C2</v>
      </c>
      <c r="O7" s="157"/>
    </row>
    <row r="8" spans="1:15" ht="36" customHeight="1">
      <c r="A8" s="38" t="s">
        <v>266</v>
      </c>
      <c r="B8" s="39" t="s">
        <v>150</v>
      </c>
      <c r="C8" s="40" t="s">
        <v>59</v>
      </c>
      <c r="D8" s="41" t="s">
        <v>448</v>
      </c>
      <c r="E8" s="42" t="s">
        <v>132</v>
      </c>
      <c r="F8" s="36">
        <v>2000</v>
      </c>
      <c r="G8" s="1"/>
      <c r="H8" s="43">
        <f>ROUND(G8*F8,2)</f>
        <v>0</v>
      </c>
      <c r="I8" s="167">
        <f ca="1" t="shared" si="0"/>
      </c>
      <c r="J8" s="2" t="str">
        <f t="shared" si="1"/>
        <v>A003ExcavationCW 3110-R14m³</v>
      </c>
      <c r="K8" s="3" t="e">
        <f>MATCH(J8,#REF!,0)</f>
        <v>#REF!</v>
      </c>
      <c r="L8" s="168" t="str">
        <f ca="1" t="shared" si="2"/>
        <v>,0</v>
      </c>
      <c r="M8" s="168" t="str">
        <f ca="1" t="shared" si="3"/>
        <v>C2</v>
      </c>
      <c r="N8" s="168" t="str">
        <f ca="1" t="shared" si="4"/>
        <v>C2</v>
      </c>
      <c r="O8" s="157"/>
    </row>
    <row r="9" spans="1:15" ht="36" customHeight="1">
      <c r="A9" s="44" t="s">
        <v>176</v>
      </c>
      <c r="B9" s="39" t="s">
        <v>137</v>
      </c>
      <c r="C9" s="40" t="s">
        <v>51</v>
      </c>
      <c r="D9" s="41" t="s">
        <v>448</v>
      </c>
      <c r="E9" s="42" t="s">
        <v>131</v>
      </c>
      <c r="F9" s="36">
        <v>3000</v>
      </c>
      <c r="G9" s="1"/>
      <c r="H9" s="43">
        <f>ROUND(G9*F9,2)</f>
        <v>0</v>
      </c>
      <c r="I9" s="167">
        <f ca="1" t="shared" si="0"/>
      </c>
      <c r="J9" s="2" t="str">
        <f t="shared" si="1"/>
        <v>A004Sub-Grade CompactionCW 3110-R14m²</v>
      </c>
      <c r="K9" s="3" t="e">
        <f>MATCH(J9,#REF!,0)</f>
        <v>#REF!</v>
      </c>
      <c r="L9" s="168" t="str">
        <f ca="1" t="shared" si="2"/>
        <v>,0</v>
      </c>
      <c r="M9" s="168" t="str">
        <f ca="1" t="shared" si="3"/>
        <v>C2</v>
      </c>
      <c r="N9" s="168" t="str">
        <f ca="1" t="shared" si="4"/>
        <v>C2</v>
      </c>
      <c r="O9" s="157"/>
    </row>
    <row r="10" spans="1:15" ht="36" customHeight="1">
      <c r="A10" s="44" t="s">
        <v>177</v>
      </c>
      <c r="B10" s="39" t="s">
        <v>56</v>
      </c>
      <c r="C10" s="40" t="s">
        <v>61</v>
      </c>
      <c r="D10" s="41" t="s">
        <v>448</v>
      </c>
      <c r="E10" s="42"/>
      <c r="F10" s="36"/>
      <c r="G10" s="45"/>
      <c r="H10" s="43"/>
      <c r="I10" s="167" t="str">
        <f ca="1" t="shared" si="0"/>
        <v>LOCKED</v>
      </c>
      <c r="J10" s="2" t="str">
        <f t="shared" si="1"/>
        <v>A007Crushed Sub-base MaterialCW 3110-R14</v>
      </c>
      <c r="K10" s="3" t="e">
        <f>MATCH(J10,#REF!,0)</f>
        <v>#REF!</v>
      </c>
      <c r="L10" s="168" t="str">
        <f ca="1" t="shared" si="2"/>
        <v>,0</v>
      </c>
      <c r="M10" s="168" t="str">
        <f ca="1" t="shared" si="3"/>
        <v>G</v>
      </c>
      <c r="N10" s="168" t="str">
        <f ca="1" t="shared" si="4"/>
        <v>C2</v>
      </c>
      <c r="O10" s="157"/>
    </row>
    <row r="11" spans="1:15" ht="36" customHeight="1">
      <c r="A11" s="44" t="s">
        <v>434</v>
      </c>
      <c r="B11" s="46" t="s">
        <v>214</v>
      </c>
      <c r="C11" s="40" t="s">
        <v>432</v>
      </c>
      <c r="D11" s="41" t="s">
        <v>126</v>
      </c>
      <c r="E11" s="42" t="s">
        <v>133</v>
      </c>
      <c r="F11" s="36">
        <v>2400</v>
      </c>
      <c r="G11" s="1"/>
      <c r="H11" s="43">
        <f>ROUND(G11*F11,2)</f>
        <v>0</v>
      </c>
      <c r="I11" s="167">
        <f ca="1" t="shared" si="0"/>
      </c>
      <c r="J11" s="2" t="str">
        <f t="shared" si="1"/>
        <v>A007A50 mmtonne</v>
      </c>
      <c r="K11" s="3" t="e">
        <f>MATCH(J11,#REF!,0)</f>
        <v>#REF!</v>
      </c>
      <c r="L11" s="168" t="str">
        <f ca="1" t="shared" si="2"/>
        <v>,0</v>
      </c>
      <c r="M11" s="168" t="str">
        <f ca="1" t="shared" si="3"/>
        <v>C2</v>
      </c>
      <c r="N11" s="168" t="str">
        <f ca="1" t="shared" si="4"/>
        <v>C2</v>
      </c>
      <c r="O11" s="157"/>
    </row>
    <row r="12" spans="1:15" ht="45" customHeight="1">
      <c r="A12" s="44" t="s">
        <v>178</v>
      </c>
      <c r="B12" s="39" t="s">
        <v>57</v>
      </c>
      <c r="C12" s="40" t="s">
        <v>206</v>
      </c>
      <c r="D12" s="41" t="s">
        <v>449</v>
      </c>
      <c r="E12" s="42" t="s">
        <v>132</v>
      </c>
      <c r="F12" s="36">
        <v>270</v>
      </c>
      <c r="G12" s="1"/>
      <c r="H12" s="43">
        <f>ROUND(G12*F12,2)</f>
        <v>0</v>
      </c>
      <c r="I12" s="167">
        <f ca="1" t="shared" si="0"/>
      </c>
      <c r="J12" s="2" t="str">
        <f t="shared" si="1"/>
        <v>A010Supplying and Placing Base Course MaterialCW 3110-R14m³</v>
      </c>
      <c r="K12" s="3" t="e">
        <f>MATCH(J12,#REF!,0)</f>
        <v>#REF!</v>
      </c>
      <c r="L12" s="168" t="str">
        <f ca="1" t="shared" si="2"/>
        <v>,0</v>
      </c>
      <c r="M12" s="168" t="str">
        <f ca="1" t="shared" si="3"/>
        <v>C2</v>
      </c>
      <c r="N12" s="168" t="str">
        <f ca="1" t="shared" si="4"/>
        <v>C2</v>
      </c>
      <c r="O12" s="157"/>
    </row>
    <row r="13" spans="1:15" ht="36" customHeight="1">
      <c r="A13" s="47" t="s">
        <v>179</v>
      </c>
      <c r="B13" s="48" t="s">
        <v>73</v>
      </c>
      <c r="C13" s="49" t="s">
        <v>66</v>
      </c>
      <c r="D13" s="50" t="s">
        <v>448</v>
      </c>
      <c r="E13" s="51" t="s">
        <v>131</v>
      </c>
      <c r="F13" s="36">
        <v>2400</v>
      </c>
      <c r="G13" s="1"/>
      <c r="H13" s="52">
        <f>ROUND(G13*F13,2)</f>
        <v>0</v>
      </c>
      <c r="I13" s="167">
        <f ca="1" t="shared" si="0"/>
      </c>
      <c r="J13" s="2" t="str">
        <f t="shared" si="1"/>
        <v>A012Grading of BoulevardsCW 3110-R14m²</v>
      </c>
      <c r="K13" s="3" t="e">
        <f>MATCH(J13,#REF!,0)</f>
        <v>#REF!</v>
      </c>
      <c r="L13" s="168" t="str">
        <f ca="1" t="shared" si="2"/>
        <v>,0</v>
      </c>
      <c r="M13" s="168" t="str">
        <f ca="1" t="shared" si="3"/>
        <v>C2</v>
      </c>
      <c r="N13" s="168" t="str">
        <f ca="1" t="shared" si="4"/>
        <v>C2</v>
      </c>
      <c r="O13" s="157"/>
    </row>
    <row r="14" spans="1:15" ht="36" customHeight="1">
      <c r="A14" s="44" t="s">
        <v>182</v>
      </c>
      <c r="B14" s="39" t="s">
        <v>60</v>
      </c>
      <c r="C14" s="40" t="s">
        <v>381</v>
      </c>
      <c r="D14" s="41" t="s">
        <v>450</v>
      </c>
      <c r="E14" s="42" t="s">
        <v>131</v>
      </c>
      <c r="F14" s="36">
        <v>3000</v>
      </c>
      <c r="G14" s="1"/>
      <c r="H14" s="43">
        <f>ROUND(G14*F14,2)</f>
        <v>0</v>
      </c>
      <c r="I14" s="167">
        <f ca="1" t="shared" si="0"/>
      </c>
      <c r="J14" s="2" t="str">
        <f t="shared" si="1"/>
        <v>A022Separation Geotextile FabricCW 3130-R3m²</v>
      </c>
      <c r="K14" s="3" t="e">
        <f>MATCH(J14,#REF!,0)</f>
        <v>#REF!</v>
      </c>
      <c r="L14" s="168" t="str">
        <f ca="1" t="shared" si="2"/>
        <v>,0</v>
      </c>
      <c r="M14" s="168" t="str">
        <f ca="1" t="shared" si="3"/>
        <v>C2</v>
      </c>
      <c r="N14" s="168" t="str">
        <f ca="1" t="shared" si="4"/>
        <v>C2</v>
      </c>
      <c r="O14" s="157"/>
    </row>
    <row r="15" spans="1:15" ht="32.25" customHeight="1">
      <c r="A15" s="15"/>
      <c r="B15" s="53"/>
      <c r="C15" s="54" t="s">
        <v>451</v>
      </c>
      <c r="D15" s="55"/>
      <c r="E15" s="56"/>
      <c r="F15" s="36"/>
      <c r="G15" s="122"/>
      <c r="H15" s="57"/>
      <c r="I15" s="167" t="str">
        <f ca="1" t="shared" si="0"/>
        <v>LOCKED</v>
      </c>
      <c r="J15" s="2" t="str">
        <f t="shared" si="1"/>
        <v>ROADWORK - REMOVALS / RENEWALS</v>
      </c>
      <c r="K15" s="3" t="e">
        <f>MATCH(J15,#REF!,0)</f>
        <v>#REF!</v>
      </c>
      <c r="L15" s="168" t="str">
        <f ca="1" t="shared" si="2"/>
        <v>,0</v>
      </c>
      <c r="M15" s="168" t="str">
        <f ca="1" t="shared" si="3"/>
        <v>C2</v>
      </c>
      <c r="N15" s="168" t="str">
        <f ca="1" t="shared" si="4"/>
        <v>C2</v>
      </c>
      <c r="O15" s="157"/>
    </row>
    <row r="16" spans="1:15" ht="36" customHeight="1">
      <c r="A16" s="58" t="s">
        <v>225</v>
      </c>
      <c r="B16" s="48" t="s">
        <v>58</v>
      </c>
      <c r="C16" s="49" t="s">
        <v>203</v>
      </c>
      <c r="D16" s="50" t="s">
        <v>448</v>
      </c>
      <c r="E16" s="51"/>
      <c r="F16" s="36"/>
      <c r="G16" s="59"/>
      <c r="H16" s="52"/>
      <c r="I16" s="167" t="str">
        <f ca="1" t="shared" si="0"/>
        <v>LOCKED</v>
      </c>
      <c r="J16" s="2" t="str">
        <f t="shared" si="1"/>
        <v>B001Pavement RemovalCW 3110-R14</v>
      </c>
      <c r="K16" s="3" t="e">
        <f>MATCH(J16,#REF!,0)</f>
        <v>#REF!</v>
      </c>
      <c r="L16" s="168" t="str">
        <f ca="1" t="shared" si="2"/>
        <v>,0</v>
      </c>
      <c r="M16" s="168" t="str">
        <f ca="1" t="shared" si="3"/>
        <v>G</v>
      </c>
      <c r="N16" s="168" t="str">
        <f ca="1" t="shared" si="4"/>
        <v>C2</v>
      </c>
      <c r="O16" s="157"/>
    </row>
    <row r="17" spans="1:15" ht="36" customHeight="1">
      <c r="A17" s="58" t="s">
        <v>267</v>
      </c>
      <c r="B17" s="60" t="s">
        <v>214</v>
      </c>
      <c r="C17" s="49" t="s">
        <v>204</v>
      </c>
      <c r="D17" s="50" t="s">
        <v>126</v>
      </c>
      <c r="E17" s="51" t="s">
        <v>131</v>
      </c>
      <c r="F17" s="36">
        <v>2750</v>
      </c>
      <c r="G17" s="1"/>
      <c r="H17" s="52">
        <f>ROUND(G17*F17,2)</f>
        <v>0</v>
      </c>
      <c r="I17" s="167">
        <f ca="1" t="shared" si="0"/>
      </c>
      <c r="J17" s="2" t="str">
        <f t="shared" si="1"/>
        <v>B002Concrete Pavementm²</v>
      </c>
      <c r="K17" s="3" t="e">
        <f>MATCH(J17,#REF!,0)</f>
        <v>#REF!</v>
      </c>
      <c r="L17" s="168" t="str">
        <f ca="1" t="shared" si="2"/>
        <v>,0</v>
      </c>
      <c r="M17" s="168" t="str">
        <f ca="1" t="shared" si="3"/>
        <v>C2</v>
      </c>
      <c r="N17" s="168" t="str">
        <f ca="1" t="shared" si="4"/>
        <v>C2</v>
      </c>
      <c r="O17" s="157"/>
    </row>
    <row r="18" spans="1:15" ht="36" customHeight="1">
      <c r="A18" s="58" t="s">
        <v>183</v>
      </c>
      <c r="B18" s="60" t="s">
        <v>215</v>
      </c>
      <c r="C18" s="49" t="s">
        <v>205</v>
      </c>
      <c r="D18" s="50" t="s">
        <v>126</v>
      </c>
      <c r="E18" s="51" t="s">
        <v>131</v>
      </c>
      <c r="F18" s="36">
        <v>150</v>
      </c>
      <c r="G18" s="1"/>
      <c r="H18" s="52">
        <f>ROUND(G18*F18,2)</f>
        <v>0</v>
      </c>
      <c r="I18" s="167">
        <f ca="1" t="shared" si="0"/>
      </c>
      <c r="J18" s="2" t="str">
        <f t="shared" si="1"/>
        <v>B003Asphalt Pavementm²</v>
      </c>
      <c r="K18" s="3" t="e">
        <f>MATCH(J18,#REF!,0)</f>
        <v>#REF!</v>
      </c>
      <c r="L18" s="168" t="str">
        <f ca="1" t="shared" si="2"/>
        <v>,0</v>
      </c>
      <c r="M18" s="168" t="str">
        <f ca="1" t="shared" si="3"/>
        <v>C2</v>
      </c>
      <c r="N18" s="168" t="str">
        <f ca="1" t="shared" si="4"/>
        <v>C2</v>
      </c>
      <c r="O18" s="157"/>
    </row>
    <row r="19" spans="1:15" ht="36" customHeight="1">
      <c r="A19" s="58" t="s">
        <v>193</v>
      </c>
      <c r="B19" s="48" t="s">
        <v>265</v>
      </c>
      <c r="C19" s="49" t="s">
        <v>114</v>
      </c>
      <c r="D19" s="50" t="s">
        <v>362</v>
      </c>
      <c r="E19" s="51"/>
      <c r="F19" s="36"/>
      <c r="G19" s="59"/>
      <c r="H19" s="52"/>
      <c r="I19" s="167" t="str">
        <f ca="1" t="shared" si="0"/>
        <v>LOCKED</v>
      </c>
      <c r="J19" s="2" t="str">
        <f t="shared" si="1"/>
        <v>B094Drilled DowelsCW 3230-R6</v>
      </c>
      <c r="K19" s="3" t="e">
        <f>MATCH(J19,#REF!,0)</f>
        <v>#REF!</v>
      </c>
      <c r="L19" s="168" t="str">
        <f ca="1" t="shared" si="2"/>
        <v>,0</v>
      </c>
      <c r="M19" s="168" t="str">
        <f ca="1" t="shared" si="3"/>
        <v>G</v>
      </c>
      <c r="N19" s="168" t="str">
        <f ca="1" t="shared" si="4"/>
        <v>C2</v>
      </c>
      <c r="O19" s="157"/>
    </row>
    <row r="20" spans="1:15" ht="36" customHeight="1">
      <c r="A20" s="58" t="s">
        <v>194</v>
      </c>
      <c r="B20" s="60" t="s">
        <v>214</v>
      </c>
      <c r="C20" s="49" t="s">
        <v>140</v>
      </c>
      <c r="D20" s="50" t="s">
        <v>126</v>
      </c>
      <c r="E20" s="51" t="s">
        <v>134</v>
      </c>
      <c r="F20" s="36">
        <v>60</v>
      </c>
      <c r="G20" s="1"/>
      <c r="H20" s="52">
        <f>ROUND(G20*F20,2)</f>
        <v>0</v>
      </c>
      <c r="I20" s="167">
        <f ca="1" t="shared" si="0"/>
      </c>
      <c r="J20" s="2" t="str">
        <f t="shared" si="1"/>
        <v>B09519.1 mm Diametereach</v>
      </c>
      <c r="K20" s="3" t="e">
        <f>MATCH(J20,#REF!,0)</f>
        <v>#REF!</v>
      </c>
      <c r="L20" s="168" t="str">
        <f ca="1" t="shared" si="2"/>
        <v>,0</v>
      </c>
      <c r="M20" s="168" t="str">
        <f ca="1" t="shared" si="3"/>
        <v>C2</v>
      </c>
      <c r="N20" s="168" t="str">
        <f ca="1" t="shared" si="4"/>
        <v>C2</v>
      </c>
      <c r="O20" s="157"/>
    </row>
    <row r="21" spans="1:15" ht="36" customHeight="1">
      <c r="A21" s="58" t="s">
        <v>195</v>
      </c>
      <c r="B21" s="48" t="s">
        <v>62</v>
      </c>
      <c r="C21" s="49" t="s">
        <v>115</v>
      </c>
      <c r="D21" s="50" t="s">
        <v>362</v>
      </c>
      <c r="E21" s="51"/>
      <c r="F21" s="36"/>
      <c r="G21" s="59"/>
      <c r="H21" s="52"/>
      <c r="I21" s="167" t="str">
        <f ca="1" t="shared" si="0"/>
        <v>LOCKED</v>
      </c>
      <c r="J21" s="2" t="str">
        <f t="shared" si="1"/>
        <v>B097Drilled Tie BarsCW 3230-R6</v>
      </c>
      <c r="K21" s="3" t="e">
        <f>MATCH(J21,#REF!,0)</f>
        <v>#REF!</v>
      </c>
      <c r="L21" s="168" t="str">
        <f ca="1" t="shared" si="2"/>
        <v>,0</v>
      </c>
      <c r="M21" s="168" t="str">
        <f ca="1" t="shared" si="3"/>
        <v>G</v>
      </c>
      <c r="N21" s="168" t="str">
        <f ca="1" t="shared" si="4"/>
        <v>C2</v>
      </c>
      <c r="O21" s="157"/>
    </row>
    <row r="22" spans="1:15" ht="36" customHeight="1">
      <c r="A22" s="58" t="s">
        <v>196</v>
      </c>
      <c r="B22" s="60" t="s">
        <v>214</v>
      </c>
      <c r="C22" s="49" t="s">
        <v>139</v>
      </c>
      <c r="D22" s="50" t="s">
        <v>126</v>
      </c>
      <c r="E22" s="51" t="s">
        <v>134</v>
      </c>
      <c r="F22" s="36">
        <v>60</v>
      </c>
      <c r="G22" s="1"/>
      <c r="H22" s="52">
        <f>ROUND(G22*F22,2)</f>
        <v>0</v>
      </c>
      <c r="I22" s="167">
        <f ca="1" t="shared" si="0"/>
      </c>
      <c r="J22" s="2" t="str">
        <f t="shared" si="1"/>
        <v>B09820 M Deformed Tie Bareach</v>
      </c>
      <c r="K22" s="3" t="e">
        <f>MATCH(J22,#REF!,0)</f>
        <v>#REF!</v>
      </c>
      <c r="L22" s="168" t="str">
        <f ca="1" t="shared" si="2"/>
        <v>,0</v>
      </c>
      <c r="M22" s="168" t="str">
        <f ca="1" t="shared" si="3"/>
        <v>C2</v>
      </c>
      <c r="N22" s="168" t="str">
        <f ca="1" t="shared" si="4"/>
        <v>C2</v>
      </c>
      <c r="O22" s="157"/>
    </row>
    <row r="23" spans="1:15" ht="36" customHeight="1">
      <c r="A23" s="58" t="s">
        <v>402</v>
      </c>
      <c r="B23" s="48" t="s">
        <v>63</v>
      </c>
      <c r="C23" s="49" t="s">
        <v>209</v>
      </c>
      <c r="D23" s="50" t="s">
        <v>452</v>
      </c>
      <c r="E23" s="51"/>
      <c r="F23" s="36"/>
      <c r="G23" s="59"/>
      <c r="H23" s="52"/>
      <c r="I23" s="167" t="str">
        <f ca="1" t="shared" si="0"/>
        <v>LOCKED</v>
      </c>
      <c r="J23" s="2" t="str">
        <f t="shared" si="1"/>
        <v>B114rlMiscellaneous Concrete Slab RenewalCW 3235-R8</v>
      </c>
      <c r="K23" s="3" t="e">
        <f>MATCH(J23,#REF!,0)</f>
        <v>#REF!</v>
      </c>
      <c r="L23" s="168" t="str">
        <f ca="1" t="shared" si="2"/>
        <v>,0</v>
      </c>
      <c r="M23" s="168" t="str">
        <f ca="1" t="shared" si="3"/>
        <v>G</v>
      </c>
      <c r="N23" s="168" t="str">
        <f ca="1" t="shared" si="4"/>
        <v>C2</v>
      </c>
      <c r="O23" s="157"/>
    </row>
    <row r="24" spans="1:15" ht="36" customHeight="1">
      <c r="A24" s="58" t="s">
        <v>403</v>
      </c>
      <c r="B24" s="60" t="s">
        <v>214</v>
      </c>
      <c r="C24" s="49" t="s">
        <v>453</v>
      </c>
      <c r="D24" s="50" t="s">
        <v>239</v>
      </c>
      <c r="E24" s="51"/>
      <c r="F24" s="36"/>
      <c r="G24" s="59"/>
      <c r="H24" s="52"/>
      <c r="I24" s="167" t="str">
        <f ca="1" t="shared" si="0"/>
        <v>LOCKED</v>
      </c>
      <c r="J24" s="2" t="str">
        <f t="shared" si="1"/>
        <v>B118rl100 mm SidewalkSD-228A</v>
      </c>
      <c r="K24" s="3" t="e">
        <f>MATCH(J24,#REF!,0)</f>
        <v>#REF!</v>
      </c>
      <c r="L24" s="168" t="str">
        <f ca="1" t="shared" si="2"/>
        <v>,0</v>
      </c>
      <c r="M24" s="168" t="str">
        <f ca="1" t="shared" si="3"/>
        <v>G</v>
      </c>
      <c r="N24" s="168" t="str">
        <f ca="1" t="shared" si="4"/>
        <v>C2</v>
      </c>
      <c r="O24" s="157"/>
    </row>
    <row r="25" spans="1:15" ht="36" customHeight="1">
      <c r="A25" s="58" t="s">
        <v>404</v>
      </c>
      <c r="B25" s="60" t="s">
        <v>363</v>
      </c>
      <c r="C25" s="49" t="s">
        <v>364</v>
      </c>
      <c r="D25" s="50"/>
      <c r="E25" s="51" t="s">
        <v>131</v>
      </c>
      <c r="F25" s="36">
        <v>30</v>
      </c>
      <c r="G25" s="1"/>
      <c r="H25" s="52">
        <f>ROUND(G25*F25,2)</f>
        <v>0</v>
      </c>
      <c r="I25" s="167">
        <f ca="1" t="shared" si="0"/>
      </c>
      <c r="J25" s="2" t="str">
        <f t="shared" si="1"/>
        <v>B119rlLess than 5 sq.m.m²</v>
      </c>
      <c r="K25" s="3" t="e">
        <f>MATCH(J25,#REF!,0)</f>
        <v>#REF!</v>
      </c>
      <c r="L25" s="168" t="str">
        <f ca="1" t="shared" si="2"/>
        <v>,0</v>
      </c>
      <c r="M25" s="168" t="str">
        <f ca="1" t="shared" si="3"/>
        <v>C2</v>
      </c>
      <c r="N25" s="168" t="str">
        <f ca="1" t="shared" si="4"/>
        <v>C2</v>
      </c>
      <c r="O25" s="157"/>
    </row>
    <row r="26" spans="1:15" ht="36" customHeight="1">
      <c r="A26" s="58" t="s">
        <v>405</v>
      </c>
      <c r="B26" s="60" t="s">
        <v>365</v>
      </c>
      <c r="C26" s="49" t="s">
        <v>366</v>
      </c>
      <c r="D26" s="50"/>
      <c r="E26" s="51" t="s">
        <v>131</v>
      </c>
      <c r="F26" s="36">
        <v>50</v>
      </c>
      <c r="G26" s="1"/>
      <c r="H26" s="52">
        <f>ROUND(G26*F26,2)</f>
        <v>0</v>
      </c>
      <c r="I26" s="167">
        <f ca="1" t="shared" si="0"/>
      </c>
      <c r="J26" s="2" t="str">
        <f t="shared" si="1"/>
        <v>B120rl5 sq.m. to 20 sq.m.m²</v>
      </c>
      <c r="K26" s="3" t="e">
        <f>MATCH(J26,#REF!,0)</f>
        <v>#REF!</v>
      </c>
      <c r="L26" s="168" t="str">
        <f ca="1" t="shared" si="2"/>
        <v>,0</v>
      </c>
      <c r="M26" s="168" t="str">
        <f ca="1" t="shared" si="3"/>
        <v>C2</v>
      </c>
      <c r="N26" s="168" t="str">
        <f ca="1" t="shared" si="4"/>
        <v>C2</v>
      </c>
      <c r="O26" s="157"/>
    </row>
    <row r="27" spans="1:15" ht="42.75" customHeight="1">
      <c r="A27" s="58" t="s">
        <v>406</v>
      </c>
      <c r="B27" s="61" t="s">
        <v>367</v>
      </c>
      <c r="C27" s="62" t="s">
        <v>368</v>
      </c>
      <c r="D27" s="63" t="s">
        <v>126</v>
      </c>
      <c r="E27" s="64" t="s">
        <v>131</v>
      </c>
      <c r="F27" s="65">
        <v>490</v>
      </c>
      <c r="G27" s="159"/>
      <c r="H27" s="66">
        <f>ROUND(G27*F27,2)</f>
        <v>0</v>
      </c>
      <c r="I27" s="167">
        <f ca="1" t="shared" si="0"/>
      </c>
      <c r="J27" s="2" t="str">
        <f t="shared" si="1"/>
        <v>B121rlGreater than 20 sq.m.m²</v>
      </c>
      <c r="K27" s="3" t="e">
        <f>MATCH(J27,#REF!,0)</f>
        <v>#REF!</v>
      </c>
      <c r="L27" s="168" t="str">
        <f ca="1" t="shared" si="2"/>
        <v>,0</v>
      </c>
      <c r="M27" s="168" t="str">
        <f ca="1" t="shared" si="3"/>
        <v>C2</v>
      </c>
      <c r="N27" s="168" t="str">
        <f ca="1" t="shared" si="4"/>
        <v>C2</v>
      </c>
      <c r="O27" s="157"/>
    </row>
    <row r="28" spans="1:15" ht="51.75" customHeight="1">
      <c r="A28" s="58"/>
      <c r="B28" s="60"/>
      <c r="C28" s="67" t="s">
        <v>454</v>
      </c>
      <c r="D28" s="50"/>
      <c r="E28" s="51"/>
      <c r="F28" s="36"/>
      <c r="G28" s="68"/>
      <c r="H28" s="52"/>
      <c r="I28" s="167" t="str">
        <f ca="1" t="shared" si="0"/>
        <v>LOCKED</v>
      </c>
      <c r="J28" s="2" t="str">
        <f t="shared" si="1"/>
        <v>ROADWORK - REMOVALS / RENEWALS (Cont'd.)</v>
      </c>
      <c r="K28" s="3" t="e">
        <f>MATCH(J28,#REF!,0)</f>
        <v>#REF!</v>
      </c>
      <c r="L28" s="168" t="str">
        <f ca="1" t="shared" si="2"/>
        <v>,0</v>
      </c>
      <c r="M28" s="168" t="str">
        <f ca="1" t="shared" si="3"/>
        <v>C2</v>
      </c>
      <c r="N28" s="168" t="str">
        <f ca="1" t="shared" si="4"/>
        <v>C2</v>
      </c>
      <c r="O28" s="157"/>
    </row>
    <row r="29" spans="1:15" ht="36" customHeight="1">
      <c r="A29" s="58" t="s">
        <v>412</v>
      </c>
      <c r="B29" s="48" t="s">
        <v>64</v>
      </c>
      <c r="C29" s="49" t="s">
        <v>110</v>
      </c>
      <c r="D29" s="50" t="s">
        <v>408</v>
      </c>
      <c r="E29" s="51"/>
      <c r="F29" s="36"/>
      <c r="G29" s="59"/>
      <c r="H29" s="52"/>
      <c r="I29" s="167" t="str">
        <f ca="1" t="shared" si="0"/>
        <v>LOCKED</v>
      </c>
      <c r="J29" s="2" t="str">
        <f t="shared" si="1"/>
        <v>B154rlConcrete Curb RenewalCW 3240-R8</v>
      </c>
      <c r="K29" s="3" t="e">
        <f>MATCH(J29,#REF!,0)</f>
        <v>#REF!</v>
      </c>
      <c r="L29" s="168" t="str">
        <f ca="1" t="shared" si="2"/>
        <v>,0</v>
      </c>
      <c r="M29" s="168" t="str">
        <f ca="1" t="shared" si="3"/>
        <v>G</v>
      </c>
      <c r="N29" s="168" t="str">
        <f ca="1" t="shared" si="4"/>
        <v>C2</v>
      </c>
      <c r="O29" s="157"/>
    </row>
    <row r="30" spans="1:15" ht="36" customHeight="1">
      <c r="A30" s="58" t="s">
        <v>413</v>
      </c>
      <c r="B30" s="60" t="s">
        <v>214</v>
      </c>
      <c r="C30" s="49" t="s">
        <v>455</v>
      </c>
      <c r="D30" s="50" t="s">
        <v>369</v>
      </c>
      <c r="E30" s="51"/>
      <c r="F30" s="36"/>
      <c r="G30" s="68"/>
      <c r="H30" s="52"/>
      <c r="I30" s="167" t="str">
        <f ca="1" t="shared" si="0"/>
        <v>LOCKED</v>
      </c>
      <c r="J30" s="2" t="str">
        <f t="shared" si="1"/>
        <v>B155rlBarrier (150 mm ht, Dowelled)SD-205,SD-206A</v>
      </c>
      <c r="K30" s="3" t="e">
        <f>MATCH(J30,#REF!,0)</f>
        <v>#REF!</v>
      </c>
      <c r="L30" s="168" t="str">
        <f ca="1" t="shared" si="2"/>
        <v>,0</v>
      </c>
      <c r="M30" s="168" t="str">
        <f ca="1" t="shared" si="3"/>
        <v>C2</v>
      </c>
      <c r="N30" s="168" t="str">
        <f ca="1" t="shared" si="4"/>
        <v>C2</v>
      </c>
      <c r="O30" s="157"/>
    </row>
    <row r="31" spans="1:15" ht="36" customHeight="1">
      <c r="A31" s="58" t="s">
        <v>414</v>
      </c>
      <c r="B31" s="60" t="s">
        <v>363</v>
      </c>
      <c r="C31" s="49" t="s">
        <v>370</v>
      </c>
      <c r="D31" s="50"/>
      <c r="E31" s="51" t="s">
        <v>135</v>
      </c>
      <c r="F31" s="36">
        <v>5</v>
      </c>
      <c r="G31" s="1"/>
      <c r="H31" s="52">
        <f>ROUND(G31*F31,2)</f>
        <v>0</v>
      </c>
      <c r="I31" s="167">
        <f ca="1" t="shared" si="0"/>
      </c>
      <c r="J31" s="2" t="str">
        <f t="shared" si="1"/>
        <v>B156rlLess than 3 mm</v>
      </c>
      <c r="K31" s="3" t="e">
        <f>MATCH(J31,#REF!,0)</f>
        <v>#REF!</v>
      </c>
      <c r="L31" s="168" t="str">
        <f ca="1" t="shared" si="2"/>
        <v>,0</v>
      </c>
      <c r="M31" s="168" t="str">
        <f ca="1" t="shared" si="3"/>
        <v>C2</v>
      </c>
      <c r="N31" s="168" t="str">
        <f ca="1" t="shared" si="4"/>
        <v>C2</v>
      </c>
      <c r="O31" s="157"/>
    </row>
    <row r="32" spans="1:15" ht="36" customHeight="1">
      <c r="A32" s="69" t="s">
        <v>415</v>
      </c>
      <c r="B32" s="46" t="s">
        <v>365</v>
      </c>
      <c r="C32" s="40" t="s">
        <v>371</v>
      </c>
      <c r="D32" s="41"/>
      <c r="E32" s="42" t="s">
        <v>135</v>
      </c>
      <c r="F32" s="36">
        <v>8</v>
      </c>
      <c r="G32" s="1"/>
      <c r="H32" s="43">
        <f>ROUND(G32*F32,2)</f>
        <v>0</v>
      </c>
      <c r="I32" s="167">
        <f ca="1" t="shared" si="0"/>
      </c>
      <c r="J32" s="2" t="str">
        <f t="shared" si="1"/>
        <v>B157rl3 m to 30 mm</v>
      </c>
      <c r="K32" s="3" t="e">
        <f>MATCH(J32,#REF!,0)</f>
        <v>#REF!</v>
      </c>
      <c r="L32" s="168" t="str">
        <f ca="1" t="shared" si="2"/>
        <v>,0</v>
      </c>
      <c r="M32" s="168" t="str">
        <f ca="1" t="shared" si="3"/>
        <v>C2</v>
      </c>
      <c r="N32" s="168" t="str">
        <f ca="1" t="shared" si="4"/>
        <v>C2</v>
      </c>
      <c r="O32" s="157"/>
    </row>
    <row r="33" spans="1:15" ht="36" customHeight="1">
      <c r="A33" s="69" t="s">
        <v>284</v>
      </c>
      <c r="B33" s="39" t="s">
        <v>65</v>
      </c>
      <c r="C33" s="40" t="s">
        <v>118</v>
      </c>
      <c r="D33" s="41" t="s">
        <v>386</v>
      </c>
      <c r="E33" s="42" t="s">
        <v>131</v>
      </c>
      <c r="F33" s="36">
        <v>30</v>
      </c>
      <c r="G33" s="1"/>
      <c r="H33" s="43">
        <f>ROUND(G33*F33,2)</f>
        <v>0</v>
      </c>
      <c r="I33" s="167">
        <f ca="1" t="shared" si="0"/>
      </c>
      <c r="J33" s="2" t="str">
        <f t="shared" si="1"/>
        <v>B189Regrading Existing Interlocking Paving StonesCW 3330-R5m²</v>
      </c>
      <c r="K33" s="3" t="e">
        <f>MATCH(J33,#REF!,0)</f>
        <v>#REF!</v>
      </c>
      <c r="L33" s="168" t="str">
        <f ca="1" t="shared" si="2"/>
        <v>,0</v>
      </c>
      <c r="M33" s="168" t="str">
        <f ca="1" t="shared" si="3"/>
        <v>C2</v>
      </c>
      <c r="N33" s="168" t="str">
        <f ca="1" t="shared" si="4"/>
        <v>C2</v>
      </c>
      <c r="O33" s="157"/>
    </row>
    <row r="34" spans="1:15" ht="36" customHeight="1">
      <c r="A34" s="70"/>
      <c r="B34" s="71"/>
      <c r="C34" s="72" t="s">
        <v>377</v>
      </c>
      <c r="D34" s="73"/>
      <c r="E34" s="73"/>
      <c r="F34" s="36"/>
      <c r="G34" s="59"/>
      <c r="H34" s="74"/>
      <c r="I34" s="167" t="str">
        <f ca="1" t="shared" si="0"/>
        <v>LOCKED</v>
      </c>
      <c r="J34" s="2" t="str">
        <f t="shared" si="1"/>
        <v>ROADWORK - NEW CONSTRUCTION</v>
      </c>
      <c r="K34" s="3" t="e">
        <f>MATCH(J34,#REF!,0)</f>
        <v>#REF!</v>
      </c>
      <c r="L34" s="168" t="str">
        <f ca="1" t="shared" si="2"/>
        <v>,0</v>
      </c>
      <c r="M34" s="168" t="str">
        <f ca="1" t="shared" si="3"/>
        <v>G</v>
      </c>
      <c r="N34" s="168" t="str">
        <f ca="1" t="shared" si="4"/>
        <v>F2</v>
      </c>
      <c r="O34" s="157"/>
    </row>
    <row r="35" spans="1:15" ht="41.25" customHeight="1">
      <c r="A35" s="47" t="s">
        <v>158</v>
      </c>
      <c r="B35" s="48" t="s">
        <v>67</v>
      </c>
      <c r="C35" s="49" t="s">
        <v>281</v>
      </c>
      <c r="D35" s="50" t="s">
        <v>420</v>
      </c>
      <c r="E35" s="51"/>
      <c r="F35" s="36"/>
      <c r="G35" s="59"/>
      <c r="H35" s="75"/>
      <c r="I35" s="167" t="str">
        <f ca="1" t="shared" si="0"/>
        <v>LOCKED</v>
      </c>
      <c r="J35" s="2" t="str">
        <f t="shared" si="1"/>
        <v>C001Concrete Pavements, Median Slabs, Bull-noses, and Safety MediansCW 3310-R14</v>
      </c>
      <c r="K35" s="3" t="e">
        <f>MATCH(J35,#REF!,0)</f>
        <v>#REF!</v>
      </c>
      <c r="L35" s="168" t="str">
        <f ca="1" t="shared" si="2"/>
        <v>,0</v>
      </c>
      <c r="M35" s="168" t="str">
        <f ca="1" t="shared" si="3"/>
        <v>G</v>
      </c>
      <c r="N35" s="168" t="str">
        <f ca="1" t="shared" si="4"/>
        <v>C2</v>
      </c>
      <c r="O35" s="157"/>
    </row>
    <row r="36" spans="1:15" ht="43.5" customHeight="1">
      <c r="A36" s="47" t="s">
        <v>159</v>
      </c>
      <c r="B36" s="60" t="s">
        <v>214</v>
      </c>
      <c r="C36" s="49" t="s">
        <v>138</v>
      </c>
      <c r="D36" s="50" t="s">
        <v>126</v>
      </c>
      <c r="E36" s="51" t="s">
        <v>131</v>
      </c>
      <c r="F36" s="36">
        <v>1800</v>
      </c>
      <c r="G36" s="1"/>
      <c r="H36" s="52">
        <f>ROUND(G36*F36,2)</f>
        <v>0</v>
      </c>
      <c r="I36" s="167">
        <f ca="1" t="shared" si="0"/>
      </c>
      <c r="J36" s="2" t="str">
        <f t="shared" si="1"/>
        <v>C011Construction of 150 mm Concrete Pavement (Reinforced)m²</v>
      </c>
      <c r="K36" s="3" t="e">
        <f>MATCH(J36,#REF!,0)</f>
        <v>#REF!</v>
      </c>
      <c r="L36" s="168" t="str">
        <f ca="1" t="shared" si="2"/>
        <v>,0</v>
      </c>
      <c r="M36" s="168" t="str">
        <f ca="1" t="shared" si="3"/>
        <v>C2</v>
      </c>
      <c r="N36" s="168" t="str">
        <f ca="1" t="shared" si="4"/>
        <v>C2</v>
      </c>
      <c r="O36" s="157"/>
    </row>
    <row r="37" spans="1:15" ht="33" customHeight="1">
      <c r="A37" s="47" t="s">
        <v>232</v>
      </c>
      <c r="B37" s="48" t="s">
        <v>68</v>
      </c>
      <c r="C37" s="49" t="s">
        <v>79</v>
      </c>
      <c r="D37" s="50" t="s">
        <v>420</v>
      </c>
      <c r="E37" s="51"/>
      <c r="F37" s="36"/>
      <c r="G37" s="59"/>
      <c r="H37" s="75"/>
      <c r="I37" s="167" t="str">
        <f ca="1" t="shared" si="0"/>
        <v>LOCKED</v>
      </c>
      <c r="J37" s="2" t="str">
        <f t="shared" si="1"/>
        <v>C019Concrete Pavements for Early OpeningCW 3310-R14</v>
      </c>
      <c r="K37" s="3" t="e">
        <f>MATCH(J37,#REF!,0)</f>
        <v>#REF!</v>
      </c>
      <c r="L37" s="168" t="str">
        <f ca="1" t="shared" si="2"/>
        <v>,0</v>
      </c>
      <c r="M37" s="168" t="str">
        <f ca="1" t="shared" si="3"/>
        <v>G</v>
      </c>
      <c r="N37" s="168" t="str">
        <f ca="1" t="shared" si="4"/>
        <v>C2</v>
      </c>
      <c r="O37" s="157"/>
    </row>
    <row r="38" spans="1:15" ht="38.25" customHeight="1">
      <c r="A38" s="47" t="s">
        <v>233</v>
      </c>
      <c r="B38" s="60" t="s">
        <v>214</v>
      </c>
      <c r="C38" s="49" t="s">
        <v>456</v>
      </c>
      <c r="D38" s="50"/>
      <c r="E38" s="51" t="s">
        <v>131</v>
      </c>
      <c r="F38" s="36">
        <v>1000</v>
      </c>
      <c r="G38" s="1"/>
      <c r="H38" s="52">
        <f>ROUND(G38*F38,2)</f>
        <v>0</v>
      </c>
      <c r="I38" s="167">
        <f ca="1" t="shared" si="0"/>
      </c>
      <c r="J38" s="2" t="str">
        <f t="shared" si="1"/>
        <v>C029Construction of 150 mm Concrete Pavement for Early Opening 72 hour (Reinforced)m²</v>
      </c>
      <c r="K38" s="3" t="e">
        <f>MATCH(J38,#REF!,0)</f>
        <v>#REF!</v>
      </c>
      <c r="L38" s="168" t="str">
        <f ca="1" t="shared" si="2"/>
        <v>,0</v>
      </c>
      <c r="M38" s="168" t="str">
        <f ca="1" t="shared" si="3"/>
        <v>C2</v>
      </c>
      <c r="N38" s="168" t="str">
        <f ca="1" t="shared" si="4"/>
        <v>C2</v>
      </c>
      <c r="O38" s="157"/>
    </row>
    <row r="39" spans="1:15" ht="39" customHeight="1">
      <c r="A39" s="47" t="s">
        <v>234</v>
      </c>
      <c r="B39" s="48" t="s">
        <v>69</v>
      </c>
      <c r="C39" s="49" t="s">
        <v>221</v>
      </c>
      <c r="D39" s="50" t="s">
        <v>420</v>
      </c>
      <c r="E39" s="51"/>
      <c r="F39" s="36"/>
      <c r="G39" s="59"/>
      <c r="H39" s="75"/>
      <c r="I39" s="167" t="str">
        <f ca="1" t="shared" si="0"/>
        <v>LOCKED</v>
      </c>
      <c r="J39" s="2" t="str">
        <f t="shared" si="1"/>
        <v>C032Concrete Curbs, Curb and Gutter, and Splash StripsCW 3310-R14</v>
      </c>
      <c r="K39" s="3" t="e">
        <f>MATCH(J39,#REF!,0)</f>
        <v>#REF!</v>
      </c>
      <c r="L39" s="168" t="str">
        <f ca="1" t="shared" si="2"/>
        <v>,0</v>
      </c>
      <c r="M39" s="168" t="str">
        <f ca="1" t="shared" si="3"/>
        <v>G</v>
      </c>
      <c r="N39" s="168" t="str">
        <f ca="1" t="shared" si="4"/>
        <v>C2</v>
      </c>
      <c r="O39" s="157"/>
    </row>
    <row r="40" spans="1:15" ht="38.25" customHeight="1">
      <c r="A40" s="47" t="s">
        <v>304</v>
      </c>
      <c r="B40" s="60" t="s">
        <v>214</v>
      </c>
      <c r="C40" s="49" t="s">
        <v>457</v>
      </c>
      <c r="D40" s="50" t="s">
        <v>313</v>
      </c>
      <c r="E40" s="51" t="s">
        <v>135</v>
      </c>
      <c r="F40" s="36">
        <v>400</v>
      </c>
      <c r="G40" s="1"/>
      <c r="H40" s="52">
        <f>ROUND(G40*F40,2)</f>
        <v>0</v>
      </c>
      <c r="I40" s="167">
        <f ca="1" t="shared" si="0"/>
      </c>
      <c r="J40" s="2" t="str">
        <f t="shared" si="1"/>
        <v>C034Construction of Barrier (180 mm ht, Separate)SD-203Am</v>
      </c>
      <c r="K40" s="3" t="e">
        <f>MATCH(J40,#REF!,0)</f>
        <v>#REF!</v>
      </c>
      <c r="L40" s="168" t="str">
        <f ca="1" t="shared" si="2"/>
        <v>,0</v>
      </c>
      <c r="M40" s="168" t="str">
        <f ca="1" t="shared" si="3"/>
        <v>C2</v>
      </c>
      <c r="N40" s="168" t="str">
        <f ca="1" t="shared" si="4"/>
        <v>C2</v>
      </c>
      <c r="O40" s="157"/>
    </row>
    <row r="41" spans="1:15" ht="42.75" customHeight="1">
      <c r="A41" s="47" t="s">
        <v>305</v>
      </c>
      <c r="B41" s="60" t="s">
        <v>215</v>
      </c>
      <c r="C41" s="49" t="s">
        <v>458</v>
      </c>
      <c r="D41" s="50" t="s">
        <v>240</v>
      </c>
      <c r="E41" s="51" t="s">
        <v>135</v>
      </c>
      <c r="F41" s="36">
        <v>70</v>
      </c>
      <c r="G41" s="1"/>
      <c r="H41" s="52">
        <f>ROUND(G41*F41,2)</f>
        <v>0</v>
      </c>
      <c r="I41" s="167">
        <f ca="1" t="shared" si="0"/>
      </c>
      <c r="J41" s="2" t="str">
        <f t="shared" si="1"/>
        <v>C037Construction of Modified Barrier (180 mm ht, Integral)SD-203Bm</v>
      </c>
      <c r="K41" s="3" t="e">
        <f>MATCH(J41,#REF!,0)</f>
        <v>#REF!</v>
      </c>
      <c r="L41" s="168" t="str">
        <f ca="1" t="shared" si="2"/>
        <v>,0</v>
      </c>
      <c r="M41" s="168" t="str">
        <f ca="1" t="shared" si="3"/>
        <v>C2</v>
      </c>
      <c r="N41" s="168" t="str">
        <f ca="1" t="shared" si="4"/>
        <v>C2</v>
      </c>
      <c r="O41" s="157"/>
    </row>
    <row r="42" spans="1:15" ht="41.25" customHeight="1">
      <c r="A42" s="38" t="s">
        <v>237</v>
      </c>
      <c r="B42" s="60" t="s">
        <v>216</v>
      </c>
      <c r="C42" s="40" t="s">
        <v>426</v>
      </c>
      <c r="D42" s="41" t="s">
        <v>213</v>
      </c>
      <c r="E42" s="42" t="s">
        <v>135</v>
      </c>
      <c r="F42" s="36">
        <v>110</v>
      </c>
      <c r="G42" s="1"/>
      <c r="H42" s="43">
        <f>ROUND(G42*F42,2)</f>
        <v>0</v>
      </c>
      <c r="I42" s="167">
        <f ca="1" t="shared" si="0"/>
      </c>
      <c r="J42" s="2" t="str">
        <f t="shared" si="1"/>
        <v>C045Construction of Lip Curb (40 mm ht, Integral)SD-202Bm</v>
      </c>
      <c r="K42" s="3" t="e">
        <f>MATCH(J42,#REF!,0)</f>
        <v>#REF!</v>
      </c>
      <c r="L42" s="168" t="str">
        <f ca="1" t="shared" si="2"/>
        <v>,0</v>
      </c>
      <c r="M42" s="168" t="str">
        <f ca="1" t="shared" si="3"/>
        <v>C2</v>
      </c>
      <c r="N42" s="168" t="str">
        <f ca="1" t="shared" si="4"/>
        <v>C2</v>
      </c>
      <c r="O42" s="157"/>
    </row>
    <row r="43" spans="1:15" ht="39.75" customHeight="1">
      <c r="A43" s="47" t="s">
        <v>238</v>
      </c>
      <c r="B43" s="60" t="s">
        <v>217</v>
      </c>
      <c r="C43" s="49" t="s">
        <v>427</v>
      </c>
      <c r="D43" s="50" t="s">
        <v>378</v>
      </c>
      <c r="E43" s="51" t="s">
        <v>135</v>
      </c>
      <c r="F43" s="36">
        <v>30</v>
      </c>
      <c r="G43" s="1"/>
      <c r="H43" s="52">
        <f>ROUND(G43*F43,2)</f>
        <v>0</v>
      </c>
      <c r="I43" s="167">
        <f ca="1" t="shared" si="0"/>
      </c>
      <c r="J43" s="2" t="str">
        <f t="shared" si="1"/>
        <v>C046Construction of Curb Ramp (10-15 mm ht, Integral)SD-229Cm</v>
      </c>
      <c r="K43" s="3" t="e">
        <f>MATCH(J43,#REF!,0)</f>
        <v>#REF!</v>
      </c>
      <c r="L43" s="168" t="str">
        <f ca="1" t="shared" si="2"/>
        <v>,0</v>
      </c>
      <c r="M43" s="168" t="str">
        <f ca="1" t="shared" si="3"/>
        <v>C2</v>
      </c>
      <c r="N43" s="168" t="str">
        <f ca="1" t="shared" si="4"/>
        <v>C2</v>
      </c>
      <c r="O43" s="157"/>
    </row>
    <row r="44" spans="1:15" ht="36" customHeight="1">
      <c r="A44" s="38" t="s">
        <v>6</v>
      </c>
      <c r="B44" s="48" t="s">
        <v>70</v>
      </c>
      <c r="C44" s="40" t="s">
        <v>82</v>
      </c>
      <c r="D44" s="41" t="s">
        <v>386</v>
      </c>
      <c r="E44" s="42" t="s">
        <v>131</v>
      </c>
      <c r="F44" s="36">
        <v>10</v>
      </c>
      <c r="G44" s="1"/>
      <c r="H44" s="43">
        <f>ROUND(G44*F44,2)</f>
        <v>0</v>
      </c>
      <c r="I44" s="167">
        <f ca="1" t="shared" si="0"/>
      </c>
      <c r="J44" s="2" t="str">
        <f t="shared" si="1"/>
        <v>C052Interlocking Paving StonesCW 3330-R5m²</v>
      </c>
      <c r="K44" s="3" t="e">
        <f>MATCH(J44,#REF!,0)</f>
        <v>#REF!</v>
      </c>
      <c r="L44" s="168" t="str">
        <f ca="1" t="shared" si="2"/>
        <v>,0</v>
      </c>
      <c r="M44" s="168" t="str">
        <f ca="1" t="shared" si="3"/>
        <v>C2</v>
      </c>
      <c r="N44" s="168" t="str">
        <f ca="1" t="shared" si="4"/>
        <v>C2</v>
      </c>
      <c r="O44" s="157"/>
    </row>
    <row r="45" spans="1:15" ht="39.75" customHeight="1">
      <c r="A45" s="47" t="s">
        <v>7</v>
      </c>
      <c r="B45" s="48" t="s">
        <v>71</v>
      </c>
      <c r="C45" s="49" t="s">
        <v>241</v>
      </c>
      <c r="D45" s="50" t="s">
        <v>387</v>
      </c>
      <c r="E45" s="76"/>
      <c r="F45" s="36"/>
      <c r="G45" s="59"/>
      <c r="H45" s="75"/>
      <c r="I45" s="167" t="str">
        <f ca="1" t="shared" si="0"/>
        <v>LOCKED</v>
      </c>
      <c r="J45" s="2" t="str">
        <f t="shared" si="1"/>
        <v>C055Construction of Asphaltic Concrete PavementsCW 3410-R8</v>
      </c>
      <c r="K45" s="3" t="e">
        <f>MATCH(J45,#REF!,0)</f>
        <v>#REF!</v>
      </c>
      <c r="L45" s="168" t="str">
        <f ca="1" t="shared" si="2"/>
        <v>,0</v>
      </c>
      <c r="M45" s="168" t="str">
        <f ca="1" t="shared" si="3"/>
        <v>G</v>
      </c>
      <c r="N45" s="168" t="str">
        <f ca="1" t="shared" si="4"/>
        <v>C2</v>
      </c>
      <c r="O45" s="157"/>
    </row>
    <row r="46" spans="1:15" ht="36" customHeight="1">
      <c r="A46" s="47" t="s">
        <v>244</v>
      </c>
      <c r="B46" s="60" t="s">
        <v>214</v>
      </c>
      <c r="C46" s="49" t="s">
        <v>220</v>
      </c>
      <c r="D46" s="50"/>
      <c r="E46" s="51"/>
      <c r="F46" s="36"/>
      <c r="G46" s="59"/>
      <c r="H46" s="75"/>
      <c r="I46" s="167" t="str">
        <f ca="1" t="shared" si="0"/>
        <v>LOCKED</v>
      </c>
      <c r="J46" s="2" t="str">
        <f t="shared" si="1"/>
        <v>C059Tie-ins and Approaches</v>
      </c>
      <c r="K46" s="3" t="e">
        <f>MATCH(J46,#REF!,0)</f>
        <v>#REF!</v>
      </c>
      <c r="L46" s="168" t="str">
        <f ca="1" t="shared" si="2"/>
        <v>,0</v>
      </c>
      <c r="M46" s="168" t="str">
        <f ca="1" t="shared" si="3"/>
        <v>G</v>
      </c>
      <c r="N46" s="168" t="str">
        <f ca="1" t="shared" si="4"/>
        <v>C2</v>
      </c>
      <c r="O46" s="157"/>
    </row>
    <row r="47" spans="1:15" ht="36" customHeight="1">
      <c r="A47" s="47" t="s">
        <v>245</v>
      </c>
      <c r="B47" s="60" t="s">
        <v>363</v>
      </c>
      <c r="C47" s="49" t="s">
        <v>376</v>
      </c>
      <c r="D47" s="50"/>
      <c r="E47" s="51" t="s">
        <v>133</v>
      </c>
      <c r="F47" s="36">
        <v>40</v>
      </c>
      <c r="G47" s="1"/>
      <c r="H47" s="52">
        <f>ROUND(G47*F47,2)</f>
        <v>0</v>
      </c>
      <c r="I47" s="167">
        <f ca="1" t="shared" si="0"/>
      </c>
      <c r="J47" s="2" t="str">
        <f t="shared" si="1"/>
        <v>C060Type IAtonne</v>
      </c>
      <c r="K47" s="3" t="e">
        <f>MATCH(J47,#REF!,0)</f>
        <v>#REF!</v>
      </c>
      <c r="L47" s="168" t="str">
        <f ca="1" t="shared" si="2"/>
        <v>,0</v>
      </c>
      <c r="M47" s="168" t="str">
        <f ca="1" t="shared" si="3"/>
        <v>C2</v>
      </c>
      <c r="N47" s="168" t="str">
        <f ca="1" t="shared" si="4"/>
        <v>C2</v>
      </c>
      <c r="O47" s="157"/>
    </row>
    <row r="48" spans="1:15" ht="36" customHeight="1">
      <c r="A48" s="77"/>
      <c r="B48" s="78"/>
      <c r="C48" s="79" t="s">
        <v>152</v>
      </c>
      <c r="D48" s="80"/>
      <c r="E48" s="80"/>
      <c r="F48" s="36"/>
      <c r="G48" s="45"/>
      <c r="H48" s="81"/>
      <c r="I48" s="167" t="str">
        <f ca="1" t="shared" si="0"/>
        <v>LOCKED</v>
      </c>
      <c r="J48" s="2" t="str">
        <f t="shared" si="1"/>
        <v>JOINT AND CRACK SEALING</v>
      </c>
      <c r="K48" s="3" t="e">
        <f>MATCH(J48,#REF!,0)</f>
        <v>#REF!</v>
      </c>
      <c r="L48" s="168" t="str">
        <f ca="1" t="shared" si="2"/>
        <v>,0</v>
      </c>
      <c r="M48" s="168" t="str">
        <f ca="1" t="shared" si="3"/>
        <v>G</v>
      </c>
      <c r="N48" s="168" t="str">
        <f ca="1" t="shared" si="4"/>
        <v>F2</v>
      </c>
      <c r="O48" s="157"/>
    </row>
    <row r="49" spans="1:15" ht="36" customHeight="1">
      <c r="A49" s="38" t="s">
        <v>308</v>
      </c>
      <c r="B49" s="82" t="s">
        <v>197</v>
      </c>
      <c r="C49" s="83" t="s">
        <v>54</v>
      </c>
      <c r="D49" s="84" t="s">
        <v>389</v>
      </c>
      <c r="E49" s="85" t="s">
        <v>135</v>
      </c>
      <c r="F49" s="65">
        <v>100</v>
      </c>
      <c r="G49" s="159"/>
      <c r="H49" s="86">
        <f>ROUND(G49*F49,2)</f>
        <v>0</v>
      </c>
      <c r="I49" s="167">
        <f ca="1" t="shared" si="0"/>
      </c>
      <c r="J49" s="2" t="str">
        <f t="shared" si="1"/>
        <v>D006Reflective Crack MaintenanceCW 3250-R7m</v>
      </c>
      <c r="K49" s="3" t="e">
        <f>MATCH(J49,#REF!,0)</f>
        <v>#REF!</v>
      </c>
      <c r="L49" s="168" t="str">
        <f ca="1" t="shared" si="2"/>
        <v>,0</v>
      </c>
      <c r="M49" s="168" t="str">
        <f ca="1" t="shared" si="3"/>
        <v>C2</v>
      </c>
      <c r="N49" s="168" t="str">
        <f ca="1" t="shared" si="4"/>
        <v>C2</v>
      </c>
      <c r="O49" s="157"/>
    </row>
    <row r="50" spans="1:15" ht="51.75" customHeight="1">
      <c r="A50" s="77"/>
      <c r="B50" s="78"/>
      <c r="C50" s="87" t="s">
        <v>153</v>
      </c>
      <c r="D50" s="80"/>
      <c r="E50" s="80"/>
      <c r="F50" s="80"/>
      <c r="G50" s="45"/>
      <c r="H50" s="81"/>
      <c r="I50" s="167" t="str">
        <f ca="1" t="shared" si="0"/>
        <v>LOCKED</v>
      </c>
      <c r="J50" s="2" t="str">
        <f t="shared" si="1"/>
        <v>ASSOCIATED DRAINAGE AND UNDERGROUND WORKS</v>
      </c>
      <c r="K50" s="3" t="e">
        <f>MATCH(J50,#REF!,0)</f>
        <v>#REF!</v>
      </c>
      <c r="L50" s="168" t="str">
        <f ca="1" t="shared" si="2"/>
        <v>F0</v>
      </c>
      <c r="M50" s="168" t="str">
        <f ca="1" t="shared" si="3"/>
        <v>G</v>
      </c>
      <c r="N50" s="168" t="str">
        <f ca="1" t="shared" si="4"/>
        <v>F2</v>
      </c>
      <c r="O50" s="157"/>
    </row>
    <row r="51" spans="1:15" ht="36" customHeight="1">
      <c r="A51" s="38" t="s">
        <v>161</v>
      </c>
      <c r="B51" s="48" t="s">
        <v>198</v>
      </c>
      <c r="C51" s="40" t="s">
        <v>248</v>
      </c>
      <c r="D51" s="41" t="s">
        <v>459</v>
      </c>
      <c r="E51" s="42"/>
      <c r="F51" s="88"/>
      <c r="G51" s="45"/>
      <c r="H51" s="89"/>
      <c r="I51" s="167" t="str">
        <f ca="1" t="shared" si="0"/>
        <v>LOCKED</v>
      </c>
      <c r="J51" s="2" t="str">
        <f t="shared" si="1"/>
        <v>E003Catch BasinCW 2130-R12</v>
      </c>
      <c r="K51" s="3" t="e">
        <f>MATCH(J51,#REF!,0)</f>
        <v>#REF!</v>
      </c>
      <c r="L51" s="168" t="str">
        <f ca="1" t="shared" si="2"/>
        <v>F0</v>
      </c>
      <c r="M51" s="168" t="str">
        <f ca="1" t="shared" si="3"/>
        <v>G</v>
      </c>
      <c r="N51" s="168" t="str">
        <f ca="1" t="shared" si="4"/>
        <v>C2</v>
      </c>
      <c r="O51" s="157"/>
    </row>
    <row r="52" spans="1:15" ht="36" customHeight="1">
      <c r="A52" s="38" t="s">
        <v>162</v>
      </c>
      <c r="B52" s="60" t="s">
        <v>214</v>
      </c>
      <c r="C52" s="40" t="s">
        <v>460</v>
      </c>
      <c r="D52" s="41"/>
      <c r="E52" s="42" t="s">
        <v>134</v>
      </c>
      <c r="F52" s="36">
        <v>8</v>
      </c>
      <c r="G52" s="1"/>
      <c r="H52" s="43">
        <f>ROUND(G52*F52,2)</f>
        <v>0</v>
      </c>
      <c r="I52" s="167">
        <f ca="1" t="shared" si="0"/>
      </c>
      <c r="J52" s="2" t="str">
        <f t="shared" si="1"/>
        <v>E004SD-024, 1800 mm deepeach</v>
      </c>
      <c r="K52" s="3" t="e">
        <f>MATCH(J52,#REF!,0)</f>
        <v>#REF!</v>
      </c>
      <c r="L52" s="168" t="str">
        <f ca="1" t="shared" si="2"/>
        <v>,0</v>
      </c>
      <c r="M52" s="168" t="str">
        <f ca="1" t="shared" si="3"/>
        <v>C2</v>
      </c>
      <c r="N52" s="168" t="str">
        <f ca="1" t="shared" si="4"/>
        <v>C2</v>
      </c>
      <c r="O52" s="157"/>
    </row>
    <row r="53" spans="1:15" ht="36" customHeight="1">
      <c r="A53" s="38" t="s">
        <v>163</v>
      </c>
      <c r="B53" s="48" t="s">
        <v>390</v>
      </c>
      <c r="C53" s="40" t="s">
        <v>249</v>
      </c>
      <c r="D53" s="41" t="s">
        <v>459</v>
      </c>
      <c r="E53" s="42"/>
      <c r="F53" s="88"/>
      <c r="G53" s="45"/>
      <c r="H53" s="89"/>
      <c r="I53" s="167" t="str">
        <f ca="1" t="shared" si="0"/>
        <v>LOCKED</v>
      </c>
      <c r="J53" s="2" t="str">
        <f t="shared" si="1"/>
        <v>E006Catch PitCW 2130-R12</v>
      </c>
      <c r="K53" s="3" t="e">
        <f>MATCH(J53,#REF!,0)</f>
        <v>#REF!</v>
      </c>
      <c r="L53" s="168" t="str">
        <f ca="1" t="shared" si="2"/>
        <v>F0</v>
      </c>
      <c r="M53" s="168" t="str">
        <f ca="1" t="shared" si="3"/>
        <v>G</v>
      </c>
      <c r="N53" s="168" t="str">
        <f ca="1" t="shared" si="4"/>
        <v>C2</v>
      </c>
      <c r="O53" s="157"/>
    </row>
    <row r="54" spans="1:15" ht="36" customHeight="1">
      <c r="A54" s="38" t="s">
        <v>164</v>
      </c>
      <c r="B54" s="60" t="s">
        <v>214</v>
      </c>
      <c r="C54" s="40" t="s">
        <v>250</v>
      </c>
      <c r="D54" s="41"/>
      <c r="E54" s="42" t="s">
        <v>134</v>
      </c>
      <c r="F54" s="36">
        <v>2</v>
      </c>
      <c r="G54" s="1"/>
      <c r="H54" s="43">
        <f>ROUND(G54*F54,2)</f>
        <v>0</v>
      </c>
      <c r="I54" s="167">
        <f ca="1" t="shared" si="0"/>
      </c>
      <c r="J54" s="2" t="str">
        <f t="shared" si="1"/>
        <v>E007SD-023each</v>
      </c>
      <c r="K54" s="3" t="e">
        <f>MATCH(J54,#REF!,0)</f>
        <v>#REF!</v>
      </c>
      <c r="L54" s="168" t="str">
        <f ca="1" t="shared" si="2"/>
        <v>,0</v>
      </c>
      <c r="M54" s="168" t="str">
        <f ca="1" t="shared" si="3"/>
        <v>C2</v>
      </c>
      <c r="N54" s="168" t="str">
        <f ca="1" t="shared" si="4"/>
        <v>C2</v>
      </c>
      <c r="O54" s="157"/>
    </row>
    <row r="55" spans="1:15" ht="36" customHeight="1">
      <c r="A55" s="47" t="s">
        <v>165</v>
      </c>
      <c r="B55" s="48" t="s">
        <v>294</v>
      </c>
      <c r="C55" s="49" t="s">
        <v>251</v>
      </c>
      <c r="D55" s="50" t="s">
        <v>459</v>
      </c>
      <c r="E55" s="51"/>
      <c r="F55" s="36"/>
      <c r="G55" s="59"/>
      <c r="H55" s="75"/>
      <c r="I55" s="167" t="str">
        <f ca="1" t="shared" si="0"/>
        <v>LOCKED</v>
      </c>
      <c r="J55" s="2" t="str">
        <f t="shared" si="1"/>
        <v>E008Sewer ServiceCW 2130-R12</v>
      </c>
      <c r="K55" s="3" t="e">
        <f>MATCH(J55,#REF!,0)</f>
        <v>#REF!</v>
      </c>
      <c r="L55" s="168" t="str">
        <f ca="1" t="shared" si="2"/>
        <v>,0</v>
      </c>
      <c r="M55" s="168" t="str">
        <f ca="1" t="shared" si="3"/>
        <v>G</v>
      </c>
      <c r="N55" s="168" t="str">
        <f ca="1" t="shared" si="4"/>
        <v>C2</v>
      </c>
      <c r="O55" s="157"/>
    </row>
    <row r="56" spans="1:15" ht="39.75" customHeight="1">
      <c r="A56" s="47" t="s">
        <v>24</v>
      </c>
      <c r="B56" s="60" t="s">
        <v>214</v>
      </c>
      <c r="C56" s="49" t="s">
        <v>461</v>
      </c>
      <c r="D56" s="50"/>
      <c r="E56" s="51" t="s">
        <v>135</v>
      </c>
      <c r="F56" s="36">
        <v>35</v>
      </c>
      <c r="G56" s="1"/>
      <c r="H56" s="52">
        <f>ROUND(G56*F56,2)</f>
        <v>0</v>
      </c>
      <c r="I56" s="167">
        <f ca="1" t="shared" si="0"/>
      </c>
      <c r="J56" s="2" t="str">
        <f t="shared" si="1"/>
        <v>E010In a Trench, Class B Sand Bedding, Class 3 Backfillm</v>
      </c>
      <c r="K56" s="3" t="e">
        <f>MATCH(J56,#REF!,0)</f>
        <v>#REF!</v>
      </c>
      <c r="L56" s="168" t="str">
        <f ca="1" t="shared" si="2"/>
        <v>,0</v>
      </c>
      <c r="M56" s="168" t="str">
        <f ca="1" t="shared" si="3"/>
        <v>C2</v>
      </c>
      <c r="N56" s="168" t="str">
        <f ca="1" t="shared" si="4"/>
        <v>C2</v>
      </c>
      <c r="O56" s="157"/>
    </row>
    <row r="57" spans="1:15" ht="39.75" customHeight="1">
      <c r="A57" s="38" t="s">
        <v>26</v>
      </c>
      <c r="B57" s="48" t="s">
        <v>295</v>
      </c>
      <c r="C57" s="40" t="s">
        <v>252</v>
      </c>
      <c r="D57" s="41" t="s">
        <v>459</v>
      </c>
      <c r="E57" s="42"/>
      <c r="F57" s="36"/>
      <c r="G57" s="45"/>
      <c r="H57" s="89"/>
      <c r="I57" s="167" t="str">
        <f ca="1" t="shared" si="0"/>
        <v>LOCKED</v>
      </c>
      <c r="J57" s="2" t="str">
        <f t="shared" si="1"/>
        <v>E013Sewer Service RisersCW 2130-R12</v>
      </c>
      <c r="K57" s="3" t="e">
        <f>MATCH(J57,#REF!,0)</f>
        <v>#REF!</v>
      </c>
      <c r="L57" s="168" t="str">
        <f ca="1" t="shared" si="2"/>
        <v>,0</v>
      </c>
      <c r="M57" s="168" t="str">
        <f ca="1" t="shared" si="3"/>
        <v>G</v>
      </c>
      <c r="N57" s="168" t="str">
        <f ca="1" t="shared" si="4"/>
        <v>C2</v>
      </c>
      <c r="O57" s="157"/>
    </row>
    <row r="58" spans="1:15" ht="39.75" customHeight="1">
      <c r="A58" s="38" t="s">
        <v>27</v>
      </c>
      <c r="B58" s="60" t="s">
        <v>214</v>
      </c>
      <c r="C58" s="40" t="s">
        <v>379</v>
      </c>
      <c r="D58" s="41"/>
      <c r="E58" s="42" t="s">
        <v>315</v>
      </c>
      <c r="F58" s="36">
        <v>9</v>
      </c>
      <c r="G58" s="1"/>
      <c r="H58" s="43">
        <f>ROUND(G58*F58,2)</f>
        <v>0</v>
      </c>
      <c r="I58" s="167">
        <f ca="1" t="shared" si="0"/>
      </c>
      <c r="J58" s="2" t="str">
        <f t="shared" si="1"/>
        <v>E016SD-015vert m</v>
      </c>
      <c r="K58" s="3" t="e">
        <f>MATCH(J58,#REF!,0)</f>
        <v>#REF!</v>
      </c>
      <c r="L58" s="168" t="str">
        <f ca="1" t="shared" si="2"/>
        <v>,0</v>
      </c>
      <c r="M58" s="168" t="str">
        <f ca="1" t="shared" si="3"/>
        <v>C2</v>
      </c>
      <c r="N58" s="168" t="str">
        <f ca="1" t="shared" si="4"/>
        <v>C2</v>
      </c>
      <c r="O58" s="157"/>
    </row>
    <row r="59" spans="1:15" ht="39.75" customHeight="1">
      <c r="A59" s="38" t="s">
        <v>34</v>
      </c>
      <c r="B59" s="48" t="s">
        <v>296</v>
      </c>
      <c r="C59" s="90" t="s">
        <v>433</v>
      </c>
      <c r="D59" s="41" t="s">
        <v>459</v>
      </c>
      <c r="E59" s="42"/>
      <c r="F59" s="36"/>
      <c r="G59" s="45"/>
      <c r="H59" s="89"/>
      <c r="I59" s="167" t="str">
        <f ca="1" t="shared" si="0"/>
        <v>LOCKED</v>
      </c>
      <c r="J59" s="2" t="str">
        <f t="shared" si="1"/>
        <v>E023Replacing Existing Manhole and Catch Basin Frames &amp; CoversCW 2130-R12</v>
      </c>
      <c r="K59" s="3" t="e">
        <f>MATCH(J59,#REF!,0)</f>
        <v>#REF!</v>
      </c>
      <c r="L59" s="168" t="str">
        <f ca="1" t="shared" si="2"/>
        <v>,0</v>
      </c>
      <c r="M59" s="168" t="str">
        <f ca="1" t="shared" si="3"/>
        <v>G</v>
      </c>
      <c r="N59" s="168" t="str">
        <f ca="1" t="shared" si="4"/>
        <v>C2</v>
      </c>
      <c r="O59" s="157"/>
    </row>
    <row r="60" spans="1:15" ht="39.75" customHeight="1">
      <c r="A60" s="38" t="s">
        <v>35</v>
      </c>
      <c r="B60" s="46" t="s">
        <v>214</v>
      </c>
      <c r="C60" s="40" t="s">
        <v>345</v>
      </c>
      <c r="D60" s="41"/>
      <c r="E60" s="42" t="s">
        <v>134</v>
      </c>
      <c r="F60" s="36">
        <v>6</v>
      </c>
      <c r="G60" s="1"/>
      <c r="H60" s="43">
        <f>ROUND(G60*F60,2)</f>
        <v>0</v>
      </c>
      <c r="I60" s="167">
        <f ca="1" t="shared" si="0"/>
      </c>
      <c r="J60" s="2" t="str">
        <f t="shared" si="1"/>
        <v>E024AP-004 - Standard Frame for Manhole and Catch Basineach</v>
      </c>
      <c r="K60" s="3" t="e">
        <f>MATCH(J60,#REF!,0)</f>
        <v>#REF!</v>
      </c>
      <c r="L60" s="168" t="str">
        <f ca="1" t="shared" si="2"/>
        <v>,0</v>
      </c>
      <c r="M60" s="168" t="str">
        <f ca="1" t="shared" si="3"/>
        <v>C2</v>
      </c>
      <c r="N60" s="168" t="str">
        <f ca="1" t="shared" si="4"/>
        <v>C2</v>
      </c>
      <c r="O60" s="157"/>
    </row>
    <row r="61" spans="1:15" ht="39.75" customHeight="1">
      <c r="A61" s="38" t="s">
        <v>36</v>
      </c>
      <c r="B61" s="46" t="s">
        <v>215</v>
      </c>
      <c r="C61" s="40" t="s">
        <v>346</v>
      </c>
      <c r="D61" s="41"/>
      <c r="E61" s="42" t="s">
        <v>134</v>
      </c>
      <c r="F61" s="36">
        <v>6</v>
      </c>
      <c r="G61" s="1"/>
      <c r="H61" s="43">
        <f>ROUND(G61*F61,2)</f>
        <v>0</v>
      </c>
      <c r="I61" s="167">
        <f ca="1" t="shared" si="0"/>
      </c>
      <c r="J61" s="2" t="str">
        <f t="shared" si="1"/>
        <v>E025AP-005 - Standard Solid Cover for Standard Frameeach</v>
      </c>
      <c r="K61" s="3" t="e">
        <f>MATCH(J61,#REF!,0)</f>
        <v>#REF!</v>
      </c>
      <c r="L61" s="168" t="str">
        <f ca="1" t="shared" si="2"/>
        <v>,0</v>
      </c>
      <c r="M61" s="168" t="str">
        <f ca="1" t="shared" si="3"/>
        <v>C2</v>
      </c>
      <c r="N61" s="168" t="str">
        <f ca="1" t="shared" si="4"/>
        <v>C2</v>
      </c>
      <c r="O61" s="157"/>
    </row>
    <row r="62" spans="1:15" ht="39.75" customHeight="1">
      <c r="A62" s="38" t="s">
        <v>42</v>
      </c>
      <c r="B62" s="48" t="s">
        <v>297</v>
      </c>
      <c r="C62" s="90" t="s">
        <v>255</v>
      </c>
      <c r="D62" s="41" t="s">
        <v>459</v>
      </c>
      <c r="E62" s="42"/>
      <c r="F62" s="36"/>
      <c r="G62" s="45"/>
      <c r="H62" s="89"/>
      <c r="I62" s="167" t="str">
        <f ca="1" t="shared" si="0"/>
        <v>LOCKED</v>
      </c>
      <c r="J62" s="2" t="str">
        <f t="shared" si="1"/>
        <v>E034Connecting to Existing Catch BasinCW 2130-R12</v>
      </c>
      <c r="K62" s="3" t="e">
        <f>MATCH(J62,#REF!,0)</f>
        <v>#REF!</v>
      </c>
      <c r="L62" s="168" t="str">
        <f ca="1" t="shared" si="2"/>
        <v>,0</v>
      </c>
      <c r="M62" s="168" t="str">
        <f ca="1" t="shared" si="3"/>
        <v>G</v>
      </c>
      <c r="N62" s="168" t="str">
        <f ca="1" t="shared" si="4"/>
        <v>C2</v>
      </c>
      <c r="O62" s="157"/>
    </row>
    <row r="63" spans="1:15" ht="39.75" customHeight="1">
      <c r="A63" s="38" t="s">
        <v>43</v>
      </c>
      <c r="B63" s="46" t="s">
        <v>214</v>
      </c>
      <c r="C63" s="91" t="s">
        <v>462</v>
      </c>
      <c r="D63" s="41"/>
      <c r="E63" s="42" t="s">
        <v>134</v>
      </c>
      <c r="F63" s="36">
        <v>2</v>
      </c>
      <c r="G63" s="1"/>
      <c r="H63" s="43">
        <f>ROUND(G63*F63,2)</f>
        <v>0</v>
      </c>
      <c r="I63" s="167">
        <f ca="1" t="shared" si="0"/>
      </c>
      <c r="J63" s="2" t="str">
        <f t="shared" si="1"/>
        <v>E035250 mm Drainage Connection Pipeeach</v>
      </c>
      <c r="K63" s="3" t="e">
        <f>MATCH(J63,#REF!,0)</f>
        <v>#REF!</v>
      </c>
      <c r="L63" s="168" t="str">
        <f ca="1" t="shared" si="2"/>
        <v>,0</v>
      </c>
      <c r="M63" s="168" t="str">
        <f ca="1" t="shared" si="3"/>
        <v>C2</v>
      </c>
      <c r="N63" s="168" t="str">
        <f ca="1" t="shared" si="4"/>
        <v>C2</v>
      </c>
      <c r="O63" s="157"/>
    </row>
    <row r="64" spans="1:15" ht="39.75" customHeight="1">
      <c r="A64" s="38" t="s">
        <v>44</v>
      </c>
      <c r="B64" s="48" t="s">
        <v>298</v>
      </c>
      <c r="C64" s="90" t="s">
        <v>256</v>
      </c>
      <c r="D64" s="41" t="s">
        <v>459</v>
      </c>
      <c r="E64" s="42"/>
      <c r="F64" s="36"/>
      <c r="G64" s="45"/>
      <c r="H64" s="89"/>
      <c r="I64" s="167" t="str">
        <f ca="1" t="shared" si="0"/>
        <v>LOCKED</v>
      </c>
      <c r="J64" s="2" t="str">
        <f t="shared" si="1"/>
        <v>E036Connecting to Existing SewerCW 2130-R12</v>
      </c>
      <c r="K64" s="3" t="e">
        <f>MATCH(J64,#REF!,0)</f>
        <v>#REF!</v>
      </c>
      <c r="L64" s="168" t="str">
        <f ca="1" t="shared" si="2"/>
        <v>,0</v>
      </c>
      <c r="M64" s="168" t="str">
        <f ca="1" t="shared" si="3"/>
        <v>G</v>
      </c>
      <c r="N64" s="168" t="str">
        <f ca="1" t="shared" si="4"/>
        <v>C2</v>
      </c>
      <c r="O64" s="157"/>
    </row>
    <row r="65" spans="1:15" ht="39.75" customHeight="1">
      <c r="A65" s="38" t="s">
        <v>45</v>
      </c>
      <c r="B65" s="46" t="s">
        <v>214</v>
      </c>
      <c r="C65" s="91" t="s">
        <v>463</v>
      </c>
      <c r="D65" s="41"/>
      <c r="E65" s="42"/>
      <c r="F65" s="36"/>
      <c r="G65" s="45"/>
      <c r="H65" s="89"/>
      <c r="I65" s="167" t="str">
        <f ca="1" t="shared" si="0"/>
        <v>LOCKED</v>
      </c>
      <c r="J65" s="2" t="str">
        <f t="shared" si="1"/>
        <v>E037250 mm PVC SDR-35 Connecting Pipe</v>
      </c>
      <c r="K65" s="3" t="e">
        <f>MATCH(J65,#REF!,0)</f>
        <v>#REF!</v>
      </c>
      <c r="L65" s="168" t="str">
        <f ca="1" t="shared" si="2"/>
        <v>,0</v>
      </c>
      <c r="M65" s="168" t="str">
        <f ca="1" t="shared" si="3"/>
        <v>G</v>
      </c>
      <c r="N65" s="168" t="str">
        <f ca="1" t="shared" si="4"/>
        <v>C2</v>
      </c>
      <c r="O65" s="157"/>
    </row>
    <row r="66" spans="1:15" ht="39.75" customHeight="1">
      <c r="A66" s="38" t="s">
        <v>47</v>
      </c>
      <c r="B66" s="46" t="s">
        <v>363</v>
      </c>
      <c r="C66" s="40" t="s">
        <v>464</v>
      </c>
      <c r="D66" s="41"/>
      <c r="E66" s="42" t="s">
        <v>134</v>
      </c>
      <c r="F66" s="36">
        <v>6</v>
      </c>
      <c r="G66" s="1"/>
      <c r="H66" s="43">
        <f>ROUND(G66*F66,2)</f>
        <v>0</v>
      </c>
      <c r="I66" s="167">
        <f ca="1" t="shared" si="0"/>
      </c>
      <c r="J66" s="2" t="str">
        <f t="shared" si="1"/>
        <v>E039Connecting to 450 Clay Sewereach</v>
      </c>
      <c r="K66" s="3" t="e">
        <f>MATCH(J66,#REF!,0)</f>
        <v>#REF!</v>
      </c>
      <c r="L66" s="168" t="str">
        <f ca="1" t="shared" si="2"/>
        <v>,0</v>
      </c>
      <c r="M66" s="168" t="str">
        <f ca="1" t="shared" si="3"/>
        <v>C2</v>
      </c>
      <c r="N66" s="168" t="str">
        <f ca="1" t="shared" si="4"/>
        <v>C2</v>
      </c>
      <c r="O66" s="157"/>
    </row>
    <row r="67" spans="1:15" ht="39.75" customHeight="1">
      <c r="A67" s="38" t="s">
        <v>48</v>
      </c>
      <c r="B67" s="48" t="s">
        <v>384</v>
      </c>
      <c r="C67" s="90" t="s">
        <v>380</v>
      </c>
      <c r="D67" s="41" t="s">
        <v>459</v>
      </c>
      <c r="E67" s="42"/>
      <c r="F67" s="88"/>
      <c r="G67" s="45"/>
      <c r="H67" s="89"/>
      <c r="I67" s="167" t="str">
        <f ca="1" t="shared" si="0"/>
        <v>LOCKED</v>
      </c>
      <c r="J67" s="2" t="str">
        <f t="shared" si="1"/>
        <v>E042Connecting New Sewer Service to Existing Sewer ServiceCW 2130-R12</v>
      </c>
      <c r="K67" s="3" t="e">
        <f>MATCH(J67,#REF!,0)</f>
        <v>#REF!</v>
      </c>
      <c r="L67" s="168" t="str">
        <f ca="1" t="shared" si="2"/>
        <v>F0</v>
      </c>
      <c r="M67" s="168" t="str">
        <f ca="1" t="shared" si="3"/>
        <v>G</v>
      </c>
      <c r="N67" s="168" t="str">
        <f ca="1" t="shared" si="4"/>
        <v>C2</v>
      </c>
      <c r="O67" s="157"/>
    </row>
    <row r="68" spans="1:15" ht="39.75" customHeight="1">
      <c r="A68" s="38" t="s">
        <v>49</v>
      </c>
      <c r="B68" s="46" t="s">
        <v>214</v>
      </c>
      <c r="C68" s="91" t="s">
        <v>465</v>
      </c>
      <c r="D68" s="41"/>
      <c r="E68" s="42" t="s">
        <v>134</v>
      </c>
      <c r="F68" s="36">
        <v>2</v>
      </c>
      <c r="G68" s="1"/>
      <c r="H68" s="43">
        <f>ROUND(G68*F68,2)</f>
        <v>0</v>
      </c>
      <c r="I68" s="167">
        <f ca="1" t="shared" si="0"/>
      </c>
      <c r="J68" s="2" t="str">
        <f t="shared" si="1"/>
        <v>E043250 mmeach</v>
      </c>
      <c r="K68" s="3" t="e">
        <f>MATCH(J68,#REF!,0)</f>
        <v>#REF!</v>
      </c>
      <c r="L68" s="168" t="str">
        <f ca="1" t="shared" si="2"/>
        <v>,0</v>
      </c>
      <c r="M68" s="168" t="str">
        <f ca="1" t="shared" si="3"/>
        <v>C2</v>
      </c>
      <c r="N68" s="168" t="str">
        <f ca="1" t="shared" si="4"/>
        <v>C2</v>
      </c>
      <c r="O68" s="157"/>
    </row>
    <row r="69" spans="1:15" ht="36" customHeight="1">
      <c r="A69" s="47" t="s">
        <v>259</v>
      </c>
      <c r="B69" s="48" t="s">
        <v>385</v>
      </c>
      <c r="C69" s="49" t="s">
        <v>358</v>
      </c>
      <c r="D69" s="50" t="s">
        <v>459</v>
      </c>
      <c r="E69" s="51" t="s">
        <v>134</v>
      </c>
      <c r="F69" s="36">
        <v>7</v>
      </c>
      <c r="G69" s="1"/>
      <c r="H69" s="52">
        <f>ROUND(G69*F69,2)</f>
        <v>0</v>
      </c>
      <c r="I69" s="167">
        <f aca="true" ca="1" t="shared" si="5" ref="I69:I132">IF(CELL("protect",$G69)=1,"LOCKED","")</f>
      </c>
      <c r="J69" s="2" t="str">
        <f aca="true" t="shared" si="6" ref="J69:J132">CLEAN(CONCATENATE(TRIM($A69),TRIM($C69),TRIM($D69),TRIM($E69)))</f>
        <v>E046Removal of Existing Catch BasinsCW 2130-R12each</v>
      </c>
      <c r="K69" s="3" t="e">
        <f>MATCH(J69,#REF!,0)</f>
        <v>#REF!</v>
      </c>
      <c r="L69" s="168" t="str">
        <f aca="true" ca="1" t="shared" si="7" ref="L69:L132">CELL("format",$F69)</f>
        <v>,0</v>
      </c>
      <c r="M69" s="168" t="str">
        <f aca="true" ca="1" t="shared" si="8" ref="M69:M132">CELL("format",$G69)</f>
        <v>C2</v>
      </c>
      <c r="N69" s="168" t="str">
        <f aca="true" ca="1" t="shared" si="9" ref="N69:N132">CELL("format",$H69)</f>
        <v>C2</v>
      </c>
      <c r="O69" s="157"/>
    </row>
    <row r="70" spans="1:15" ht="36" customHeight="1">
      <c r="A70" s="38" t="s">
        <v>261</v>
      </c>
      <c r="B70" s="48" t="s">
        <v>466</v>
      </c>
      <c r="C70" s="40" t="s">
        <v>257</v>
      </c>
      <c r="D70" s="41" t="s">
        <v>459</v>
      </c>
      <c r="E70" s="42" t="s">
        <v>134</v>
      </c>
      <c r="F70" s="36">
        <v>9</v>
      </c>
      <c r="G70" s="1"/>
      <c r="H70" s="43">
        <f>ROUND(G70*F70,2)</f>
        <v>0</v>
      </c>
      <c r="I70" s="167">
        <f ca="1" t="shared" si="5"/>
      </c>
      <c r="J70" s="2" t="str">
        <f t="shared" si="6"/>
        <v>E047Removal of Existing Catch PitCW 2130-R12each</v>
      </c>
      <c r="K70" s="3" t="e">
        <f>MATCH(J70,#REF!,0)</f>
        <v>#REF!</v>
      </c>
      <c r="L70" s="168" t="str">
        <f ca="1" t="shared" si="7"/>
        <v>,0</v>
      </c>
      <c r="M70" s="168" t="str">
        <f ca="1" t="shared" si="8"/>
        <v>C2</v>
      </c>
      <c r="N70" s="168" t="str">
        <f ca="1" t="shared" si="9"/>
        <v>C2</v>
      </c>
      <c r="O70" s="157"/>
    </row>
    <row r="71" spans="1:15" ht="42.75" customHeight="1">
      <c r="A71" s="47" t="s">
        <v>264</v>
      </c>
      <c r="B71" s="82" t="s">
        <v>435</v>
      </c>
      <c r="C71" s="62" t="s">
        <v>202</v>
      </c>
      <c r="D71" s="63" t="s">
        <v>467</v>
      </c>
      <c r="E71" s="64" t="s">
        <v>135</v>
      </c>
      <c r="F71" s="65">
        <v>72</v>
      </c>
      <c r="G71" s="159"/>
      <c r="H71" s="66">
        <f>ROUND(G71*F71,2)</f>
        <v>0</v>
      </c>
      <c r="I71" s="167">
        <f ca="1" t="shared" si="5"/>
      </c>
      <c r="J71" s="2" t="str">
        <f t="shared" si="6"/>
        <v>E051Installation of SubdrainsCW 3120-R4m</v>
      </c>
      <c r="K71" s="3" t="e">
        <f>MATCH(J71,#REF!,0)</f>
        <v>#REF!</v>
      </c>
      <c r="L71" s="168" t="str">
        <f ca="1" t="shared" si="7"/>
        <v>,0</v>
      </c>
      <c r="M71" s="168" t="str">
        <f ca="1" t="shared" si="8"/>
        <v>C2</v>
      </c>
      <c r="N71" s="168" t="str">
        <f ca="1" t="shared" si="9"/>
        <v>C2</v>
      </c>
      <c r="O71" s="157"/>
    </row>
    <row r="72" spans="1:15" ht="50.25" customHeight="1">
      <c r="A72" s="15"/>
      <c r="B72" s="92"/>
      <c r="C72" s="67" t="s">
        <v>154</v>
      </c>
      <c r="D72" s="55"/>
      <c r="E72" s="93"/>
      <c r="F72" s="36"/>
      <c r="G72" s="122"/>
      <c r="H72" s="57"/>
      <c r="I72" s="167" t="str">
        <f ca="1" t="shared" si="5"/>
        <v>LOCKED</v>
      </c>
      <c r="J72" s="2" t="str">
        <f t="shared" si="6"/>
        <v>ADJUSTMENTS</v>
      </c>
      <c r="K72" s="3" t="e">
        <f>MATCH(J72,#REF!,0)</f>
        <v>#REF!</v>
      </c>
      <c r="L72" s="168" t="str">
        <f ca="1" t="shared" si="7"/>
        <v>,0</v>
      </c>
      <c r="M72" s="168" t="str">
        <f ca="1" t="shared" si="8"/>
        <v>C2</v>
      </c>
      <c r="N72" s="168" t="str">
        <f ca="1" t="shared" si="9"/>
        <v>C2</v>
      </c>
      <c r="O72" s="157"/>
    </row>
    <row r="73" spans="1:15" ht="42" customHeight="1">
      <c r="A73" s="47" t="s">
        <v>166</v>
      </c>
      <c r="B73" s="48" t="s">
        <v>468</v>
      </c>
      <c r="C73" s="49" t="s">
        <v>322</v>
      </c>
      <c r="D73" s="50" t="s">
        <v>2</v>
      </c>
      <c r="E73" s="51" t="s">
        <v>134</v>
      </c>
      <c r="F73" s="36">
        <v>9</v>
      </c>
      <c r="G73" s="1"/>
      <c r="H73" s="52">
        <f>ROUND(G73*F73,2)</f>
        <v>0</v>
      </c>
      <c r="I73" s="167">
        <f ca="1" t="shared" si="5"/>
      </c>
      <c r="J73" s="2" t="str">
        <f t="shared" si="6"/>
        <v>F001Adjustment of Catch Basins / Manholes FramesCW 3210-R7each</v>
      </c>
      <c r="K73" s="3" t="e">
        <f>MATCH(J73,#REF!,0)</f>
        <v>#REF!</v>
      </c>
      <c r="L73" s="168" t="str">
        <f ca="1" t="shared" si="7"/>
        <v>,0</v>
      </c>
      <c r="M73" s="168" t="str">
        <f ca="1" t="shared" si="8"/>
        <v>C2</v>
      </c>
      <c r="N73" s="168" t="str">
        <f ca="1" t="shared" si="9"/>
        <v>C2</v>
      </c>
      <c r="O73" s="157"/>
    </row>
    <row r="74" spans="1:15" ht="32.25" customHeight="1">
      <c r="A74" s="47" t="s">
        <v>167</v>
      </c>
      <c r="B74" s="48" t="s">
        <v>469</v>
      </c>
      <c r="C74" s="49" t="s">
        <v>352</v>
      </c>
      <c r="D74" s="50" t="s">
        <v>459</v>
      </c>
      <c r="E74" s="51"/>
      <c r="F74" s="36"/>
      <c r="G74" s="68"/>
      <c r="H74" s="75"/>
      <c r="I74" s="167" t="str">
        <f ca="1" t="shared" si="5"/>
        <v>LOCKED</v>
      </c>
      <c r="J74" s="2" t="str">
        <f t="shared" si="6"/>
        <v>F002Replacing Existing RisersCW 2130-R12</v>
      </c>
      <c r="K74" s="3" t="e">
        <f>MATCH(J74,#REF!,0)</f>
        <v>#REF!</v>
      </c>
      <c r="L74" s="168" t="str">
        <f ca="1" t="shared" si="7"/>
        <v>,0</v>
      </c>
      <c r="M74" s="168" t="str">
        <f ca="1" t="shared" si="8"/>
        <v>C2</v>
      </c>
      <c r="N74" s="168" t="str">
        <f ca="1" t="shared" si="9"/>
        <v>C2</v>
      </c>
      <c r="O74" s="157"/>
    </row>
    <row r="75" spans="1:15" ht="36" customHeight="1">
      <c r="A75" s="47" t="s">
        <v>353</v>
      </c>
      <c r="B75" s="60" t="s">
        <v>214</v>
      </c>
      <c r="C75" s="49" t="s">
        <v>359</v>
      </c>
      <c r="D75" s="50"/>
      <c r="E75" s="51" t="s">
        <v>136</v>
      </c>
      <c r="F75" s="36">
        <v>5</v>
      </c>
      <c r="G75" s="1"/>
      <c r="H75" s="52">
        <f>ROUND(G75*F75,2)</f>
        <v>0</v>
      </c>
      <c r="I75" s="167">
        <f ca="1" t="shared" si="5"/>
      </c>
      <c r="J75" s="2" t="str">
        <f t="shared" si="6"/>
        <v>F002APre-cast Concrete Risersvert. m</v>
      </c>
      <c r="K75" s="3" t="e">
        <f>MATCH(J75,#REF!,0)</f>
        <v>#REF!</v>
      </c>
      <c r="L75" s="168" t="str">
        <f ca="1" t="shared" si="7"/>
        <v>,0</v>
      </c>
      <c r="M75" s="168" t="str">
        <f ca="1" t="shared" si="8"/>
        <v>C2</v>
      </c>
      <c r="N75" s="168" t="str">
        <f ca="1" t="shared" si="9"/>
        <v>C2</v>
      </c>
      <c r="O75" s="157"/>
    </row>
    <row r="76" spans="1:15" ht="32.25" customHeight="1">
      <c r="A76" s="47" t="s">
        <v>168</v>
      </c>
      <c r="B76" s="48" t="s">
        <v>470</v>
      </c>
      <c r="C76" s="49" t="s">
        <v>325</v>
      </c>
      <c r="D76" s="50" t="s">
        <v>2</v>
      </c>
      <c r="E76" s="51"/>
      <c r="F76" s="36"/>
      <c r="G76" s="59"/>
      <c r="H76" s="75"/>
      <c r="I76" s="167" t="str">
        <f ca="1" t="shared" si="5"/>
        <v>LOCKED</v>
      </c>
      <c r="J76" s="2" t="str">
        <f t="shared" si="6"/>
        <v>F003Lifter RingsCW 3210-R7</v>
      </c>
      <c r="K76" s="3" t="e">
        <f>MATCH(J76,#REF!,0)</f>
        <v>#REF!</v>
      </c>
      <c r="L76" s="168" t="str">
        <f ca="1" t="shared" si="7"/>
        <v>,0</v>
      </c>
      <c r="M76" s="168" t="str">
        <f ca="1" t="shared" si="8"/>
        <v>G</v>
      </c>
      <c r="N76" s="168" t="str">
        <f ca="1" t="shared" si="9"/>
        <v>C2</v>
      </c>
      <c r="O76" s="157"/>
    </row>
    <row r="77" spans="1:15" ht="36" customHeight="1">
      <c r="A77" s="38" t="s">
        <v>169</v>
      </c>
      <c r="B77" s="60" t="s">
        <v>214</v>
      </c>
      <c r="C77" s="40" t="s">
        <v>429</v>
      </c>
      <c r="D77" s="41"/>
      <c r="E77" s="42" t="s">
        <v>134</v>
      </c>
      <c r="F77" s="36">
        <v>5</v>
      </c>
      <c r="G77" s="1"/>
      <c r="H77" s="43">
        <f>ROUND(G77*F77,2)</f>
        <v>0</v>
      </c>
      <c r="I77" s="167">
        <f ca="1" t="shared" si="5"/>
      </c>
      <c r="J77" s="2" t="str">
        <f t="shared" si="6"/>
        <v>F00551 mmeach</v>
      </c>
      <c r="K77" s="3" t="e">
        <f>MATCH(J77,#REF!,0)</f>
        <v>#REF!</v>
      </c>
      <c r="L77" s="168" t="str">
        <f ca="1" t="shared" si="7"/>
        <v>,0</v>
      </c>
      <c r="M77" s="168" t="str">
        <f ca="1" t="shared" si="8"/>
        <v>C2</v>
      </c>
      <c r="N77" s="168" t="str">
        <f ca="1" t="shared" si="9"/>
        <v>C2</v>
      </c>
      <c r="O77" s="157"/>
    </row>
    <row r="78" spans="1:15" ht="36" customHeight="1">
      <c r="A78" s="47" t="s">
        <v>170</v>
      </c>
      <c r="B78" s="48" t="s">
        <v>471</v>
      </c>
      <c r="C78" s="49" t="s">
        <v>323</v>
      </c>
      <c r="D78" s="50" t="s">
        <v>2</v>
      </c>
      <c r="E78" s="51" t="s">
        <v>134</v>
      </c>
      <c r="F78" s="36">
        <v>5</v>
      </c>
      <c r="G78" s="1"/>
      <c r="H78" s="52">
        <f>ROUND(G78*F78,2)</f>
        <v>0</v>
      </c>
      <c r="I78" s="167">
        <f ca="1" t="shared" si="5"/>
      </c>
      <c r="J78" s="2" t="str">
        <f t="shared" si="6"/>
        <v>F009Adjustment of Valve BoxesCW 3210-R7each</v>
      </c>
      <c r="K78" s="3" t="e">
        <f>MATCH(J78,#REF!,0)</f>
        <v>#REF!</v>
      </c>
      <c r="L78" s="168" t="str">
        <f ca="1" t="shared" si="7"/>
        <v>,0</v>
      </c>
      <c r="M78" s="168" t="str">
        <f ca="1" t="shared" si="8"/>
        <v>C2</v>
      </c>
      <c r="N78" s="168" t="str">
        <f ca="1" t="shared" si="9"/>
        <v>C2</v>
      </c>
      <c r="O78" s="157"/>
    </row>
    <row r="79" spans="1:15" ht="36" customHeight="1">
      <c r="A79" s="47" t="s">
        <v>274</v>
      </c>
      <c r="B79" s="48" t="s">
        <v>472</v>
      </c>
      <c r="C79" s="49" t="s">
        <v>326</v>
      </c>
      <c r="D79" s="50" t="s">
        <v>2</v>
      </c>
      <c r="E79" s="51" t="s">
        <v>134</v>
      </c>
      <c r="F79" s="36">
        <v>1</v>
      </c>
      <c r="G79" s="1"/>
      <c r="H79" s="52">
        <f>ROUND(G79*F79,2)</f>
        <v>0</v>
      </c>
      <c r="I79" s="167">
        <f ca="1" t="shared" si="5"/>
      </c>
      <c r="J79" s="2" t="str">
        <f t="shared" si="6"/>
        <v>F010Valve Box ExtensionsCW 3210-R7each</v>
      </c>
      <c r="K79" s="3" t="e">
        <f>MATCH(J79,#REF!,0)</f>
        <v>#REF!</v>
      </c>
      <c r="L79" s="168" t="str">
        <f ca="1" t="shared" si="7"/>
        <v>,0</v>
      </c>
      <c r="M79" s="168" t="str">
        <f ca="1" t="shared" si="8"/>
        <v>C2</v>
      </c>
      <c r="N79" s="168" t="str">
        <f ca="1" t="shared" si="9"/>
        <v>C2</v>
      </c>
      <c r="O79" s="157"/>
    </row>
    <row r="80" spans="1:15" ht="36" customHeight="1">
      <c r="A80" s="47" t="s">
        <v>171</v>
      </c>
      <c r="B80" s="48" t="s">
        <v>473</v>
      </c>
      <c r="C80" s="49" t="s">
        <v>324</v>
      </c>
      <c r="D80" s="50" t="s">
        <v>2</v>
      </c>
      <c r="E80" s="51" t="s">
        <v>134</v>
      </c>
      <c r="F80" s="36">
        <v>5</v>
      </c>
      <c r="G80" s="1"/>
      <c r="H80" s="52">
        <f>ROUND(G80*F80,2)</f>
        <v>0</v>
      </c>
      <c r="I80" s="167">
        <f ca="1" t="shared" si="5"/>
      </c>
      <c r="J80" s="2" t="str">
        <f t="shared" si="6"/>
        <v>F011Adjustment of Curb Stop BoxesCW 3210-R7each</v>
      </c>
      <c r="K80" s="3" t="e">
        <f>MATCH(J80,#REF!,0)</f>
        <v>#REF!</v>
      </c>
      <c r="L80" s="168" t="str">
        <f ca="1" t="shared" si="7"/>
        <v>,0</v>
      </c>
      <c r="M80" s="168" t="str">
        <f ca="1" t="shared" si="8"/>
        <v>C2</v>
      </c>
      <c r="N80" s="168" t="str">
        <f ca="1" t="shared" si="9"/>
        <v>C2</v>
      </c>
      <c r="O80" s="157"/>
    </row>
    <row r="81" spans="1:15" ht="24" customHeight="1">
      <c r="A81" s="38" t="s">
        <v>172</v>
      </c>
      <c r="B81" s="48" t="s">
        <v>474</v>
      </c>
      <c r="C81" s="40" t="s">
        <v>327</v>
      </c>
      <c r="D81" s="41" t="s">
        <v>2</v>
      </c>
      <c r="E81" s="42" t="s">
        <v>134</v>
      </c>
      <c r="F81" s="36">
        <v>1</v>
      </c>
      <c r="G81" s="1"/>
      <c r="H81" s="43">
        <f>ROUND(G81*F81,2)</f>
        <v>0</v>
      </c>
      <c r="I81" s="167">
        <f ca="1" t="shared" si="5"/>
      </c>
      <c r="J81" s="2" t="str">
        <f t="shared" si="6"/>
        <v>F018Curb Stop ExtensionsCW 3210-R7each</v>
      </c>
      <c r="K81" s="3" t="e">
        <f>MATCH(J81,#REF!,0)</f>
        <v>#REF!</v>
      </c>
      <c r="L81" s="168" t="str">
        <f ca="1" t="shared" si="7"/>
        <v>,0</v>
      </c>
      <c r="M81" s="168" t="str">
        <f ca="1" t="shared" si="8"/>
        <v>C2</v>
      </c>
      <c r="N81" s="168" t="str">
        <f ca="1" t="shared" si="9"/>
        <v>C2</v>
      </c>
      <c r="O81" s="157"/>
    </row>
    <row r="82" spans="1:15" ht="41.25" customHeight="1">
      <c r="A82" s="15"/>
      <c r="B82" s="53"/>
      <c r="C82" s="67" t="s">
        <v>155</v>
      </c>
      <c r="D82" s="55"/>
      <c r="E82" s="56"/>
      <c r="F82" s="36"/>
      <c r="G82" s="122"/>
      <c r="H82" s="57"/>
      <c r="I82" s="167" t="str">
        <f ca="1" t="shared" si="5"/>
        <v>LOCKED</v>
      </c>
      <c r="J82" s="2" t="str">
        <f t="shared" si="6"/>
        <v>LANDSCAPING</v>
      </c>
      <c r="K82" s="3" t="e">
        <f>MATCH(J82,#REF!,0)</f>
        <v>#REF!</v>
      </c>
      <c r="L82" s="168" t="str">
        <f ca="1" t="shared" si="7"/>
        <v>,0</v>
      </c>
      <c r="M82" s="168" t="str">
        <f ca="1" t="shared" si="8"/>
        <v>C2</v>
      </c>
      <c r="N82" s="168" t="str">
        <f ca="1" t="shared" si="9"/>
        <v>C2</v>
      </c>
      <c r="O82" s="157"/>
    </row>
    <row r="83" spans="1:15" ht="36" customHeight="1">
      <c r="A83" s="58" t="s">
        <v>173</v>
      </c>
      <c r="B83" s="48" t="s">
        <v>475</v>
      </c>
      <c r="C83" s="49" t="s">
        <v>101</v>
      </c>
      <c r="D83" s="50" t="s">
        <v>5</v>
      </c>
      <c r="E83" s="51"/>
      <c r="F83" s="36"/>
      <c r="G83" s="59"/>
      <c r="H83" s="52"/>
      <c r="I83" s="167" t="str">
        <f ca="1" t="shared" si="5"/>
        <v>LOCKED</v>
      </c>
      <c r="J83" s="2" t="str">
        <f t="shared" si="6"/>
        <v>G001SoddingCW 3510-R9</v>
      </c>
      <c r="K83" s="3" t="e">
        <f>MATCH(J83,#REF!,0)</f>
        <v>#REF!</v>
      </c>
      <c r="L83" s="168" t="str">
        <f ca="1" t="shared" si="7"/>
        <v>,0</v>
      </c>
      <c r="M83" s="168" t="str">
        <f ca="1" t="shared" si="8"/>
        <v>G</v>
      </c>
      <c r="N83" s="168" t="str">
        <f ca="1" t="shared" si="9"/>
        <v>C2</v>
      </c>
      <c r="O83" s="157"/>
    </row>
    <row r="84" spans="1:15" ht="36" customHeight="1">
      <c r="A84" s="58" t="s">
        <v>174</v>
      </c>
      <c r="B84" s="60" t="s">
        <v>214</v>
      </c>
      <c r="C84" s="49" t="s">
        <v>430</v>
      </c>
      <c r="D84" s="50"/>
      <c r="E84" s="51" t="s">
        <v>131</v>
      </c>
      <c r="F84" s="36">
        <v>400</v>
      </c>
      <c r="G84" s="1"/>
      <c r="H84" s="52">
        <f>ROUND(G84*F84,2)</f>
        <v>0</v>
      </c>
      <c r="I84" s="167">
        <f ca="1" t="shared" si="5"/>
      </c>
      <c r="J84" s="2" t="str">
        <f t="shared" si="6"/>
        <v>G002width &lt; 600 mmm²</v>
      </c>
      <c r="K84" s="3" t="e">
        <f>MATCH(J84,#REF!,0)</f>
        <v>#REF!</v>
      </c>
      <c r="L84" s="168" t="str">
        <f ca="1" t="shared" si="7"/>
        <v>,0</v>
      </c>
      <c r="M84" s="168" t="str">
        <f ca="1" t="shared" si="8"/>
        <v>C2</v>
      </c>
      <c r="N84" s="168" t="str">
        <f ca="1" t="shared" si="9"/>
        <v>C2</v>
      </c>
      <c r="O84" s="157"/>
    </row>
    <row r="85" spans="1:15" ht="36" customHeight="1">
      <c r="A85" s="58" t="s">
        <v>175</v>
      </c>
      <c r="B85" s="60" t="s">
        <v>215</v>
      </c>
      <c r="C85" s="49" t="s">
        <v>431</v>
      </c>
      <c r="D85" s="50"/>
      <c r="E85" s="51" t="s">
        <v>131</v>
      </c>
      <c r="F85" s="36">
        <v>2100</v>
      </c>
      <c r="G85" s="1"/>
      <c r="H85" s="52">
        <f>ROUND(G85*F85,2)</f>
        <v>0</v>
      </c>
      <c r="I85" s="167">
        <f ca="1" t="shared" si="5"/>
      </c>
      <c r="J85" s="2" t="str">
        <f t="shared" si="6"/>
        <v>G003width &gt; or = 600 mmm²</v>
      </c>
      <c r="K85" s="3" t="e">
        <f>MATCH(J85,#REF!,0)</f>
        <v>#REF!</v>
      </c>
      <c r="L85" s="168" t="str">
        <f ca="1" t="shared" si="7"/>
        <v>,0</v>
      </c>
      <c r="M85" s="168" t="str">
        <f ca="1" t="shared" si="8"/>
        <v>C2</v>
      </c>
      <c r="N85" s="168" t="str">
        <f ca="1" t="shared" si="9"/>
        <v>C2</v>
      </c>
      <c r="O85" s="157"/>
    </row>
    <row r="86" spans="1:15" s="97" customFormat="1" ht="45" customHeight="1" thickBot="1">
      <c r="A86" s="94"/>
      <c r="B86" s="95" t="str">
        <f>+B6</f>
        <v>A</v>
      </c>
      <c r="C86" s="188" t="str">
        <f>+C6</f>
        <v>PAVEMENT RECONSTRUCTION:  HOSMER BOULEVARD - MOUNTBATTEN AVENUE TO CUTHBERTSON AVENUE</v>
      </c>
      <c r="D86" s="189"/>
      <c r="E86" s="189"/>
      <c r="F86" s="190"/>
      <c r="G86" s="133" t="s">
        <v>476</v>
      </c>
      <c r="H86" s="96">
        <f>SUM(H7:H85)</f>
        <v>0</v>
      </c>
      <c r="I86" s="167" t="str">
        <f ca="1" t="shared" si="5"/>
        <v>LOCKED</v>
      </c>
      <c r="J86" s="2" t="str">
        <f t="shared" si="6"/>
        <v>PAVEMENT RECONSTRUCTION: HOSMER BOULEVARD - MOUNTBATTEN AVENUE TO CUTHBERTSON AVENUE</v>
      </c>
      <c r="K86" s="3" t="e">
        <f>MATCH(J86,#REF!,0)</f>
        <v>#REF!</v>
      </c>
      <c r="L86" s="168" t="str">
        <f ca="1" t="shared" si="7"/>
        <v>F0</v>
      </c>
      <c r="M86" s="168" t="str">
        <f ca="1" t="shared" si="8"/>
        <v>C2</v>
      </c>
      <c r="N86" s="168" t="str">
        <f ca="1" t="shared" si="9"/>
        <v>C2</v>
      </c>
      <c r="O86" s="157"/>
    </row>
    <row r="87" spans="1:15" s="97" customFormat="1" ht="45" customHeight="1" thickTop="1">
      <c r="A87" s="15"/>
      <c r="B87" s="98" t="s">
        <v>331</v>
      </c>
      <c r="C87" s="191" t="s">
        <v>477</v>
      </c>
      <c r="D87" s="191"/>
      <c r="E87" s="191"/>
      <c r="F87" s="191"/>
      <c r="G87" s="191"/>
      <c r="H87" s="192"/>
      <c r="I87" s="167" t="str">
        <f ca="1" t="shared" si="5"/>
        <v>LOCKED</v>
      </c>
      <c r="J87" s="2" t="str">
        <f t="shared" si="6"/>
        <v>PAVEMENT RECONSTRUCTION: HUGO STREET NORTH - PEMBINA HIGHWAY TO FLEET AVENUE</v>
      </c>
      <c r="K87" s="3" t="e">
        <f>MATCH(J87,#REF!,0)</f>
        <v>#REF!</v>
      </c>
      <c r="L87" s="168" t="str">
        <f ca="1" t="shared" si="7"/>
        <v>G</v>
      </c>
      <c r="M87" s="168" t="str">
        <f ca="1" t="shared" si="8"/>
        <v>G</v>
      </c>
      <c r="N87" s="168" t="str">
        <f ca="1" t="shared" si="9"/>
        <v>G</v>
      </c>
      <c r="O87" s="157"/>
    </row>
    <row r="88" spans="1:15" ht="36" customHeight="1">
      <c r="A88" s="15"/>
      <c r="B88" s="53"/>
      <c r="C88" s="99" t="s">
        <v>149</v>
      </c>
      <c r="D88" s="55"/>
      <c r="E88" s="100" t="s">
        <v>126</v>
      </c>
      <c r="F88" s="101" t="s">
        <v>126</v>
      </c>
      <c r="G88" s="122" t="s">
        <v>126</v>
      </c>
      <c r="H88" s="57"/>
      <c r="I88" s="167" t="str">
        <f ca="1" t="shared" si="5"/>
        <v>LOCKED</v>
      </c>
      <c r="J88" s="2" t="str">
        <f t="shared" si="6"/>
        <v>EARTH AND BASE WORKS</v>
      </c>
      <c r="K88" s="3" t="e">
        <f>MATCH(J88,#REF!,0)</f>
        <v>#REF!</v>
      </c>
      <c r="L88" s="168" t="str">
        <f ca="1" t="shared" si="7"/>
        <v>,0</v>
      </c>
      <c r="M88" s="168" t="str">
        <f ca="1" t="shared" si="8"/>
        <v>C2</v>
      </c>
      <c r="N88" s="168" t="str">
        <f ca="1" t="shared" si="9"/>
        <v>C2</v>
      </c>
      <c r="O88" s="157"/>
    </row>
    <row r="89" spans="1:15" ht="36" customHeight="1">
      <c r="A89" s="47" t="s">
        <v>266</v>
      </c>
      <c r="B89" s="48" t="s">
        <v>103</v>
      </c>
      <c r="C89" s="49" t="s">
        <v>59</v>
      </c>
      <c r="D89" s="50" t="s">
        <v>448</v>
      </c>
      <c r="E89" s="51" t="s">
        <v>132</v>
      </c>
      <c r="F89" s="36">
        <v>1800</v>
      </c>
      <c r="G89" s="1"/>
      <c r="H89" s="52">
        <f>ROUND(G89*F89,2)</f>
        <v>0</v>
      </c>
      <c r="I89" s="167">
        <f ca="1" t="shared" si="5"/>
      </c>
      <c r="J89" s="2" t="str">
        <f t="shared" si="6"/>
        <v>A003ExcavationCW 3110-R14m³</v>
      </c>
      <c r="K89" s="3" t="e">
        <f>MATCH(J89,#REF!,0)</f>
        <v>#REF!</v>
      </c>
      <c r="L89" s="168" t="str">
        <f ca="1" t="shared" si="7"/>
        <v>,0</v>
      </c>
      <c r="M89" s="168" t="str">
        <f ca="1" t="shared" si="8"/>
        <v>C2</v>
      </c>
      <c r="N89" s="168" t="str">
        <f ca="1" t="shared" si="9"/>
        <v>C2</v>
      </c>
      <c r="O89" s="157"/>
    </row>
    <row r="90" spans="1:15" ht="36" customHeight="1">
      <c r="A90" s="102" t="s">
        <v>176</v>
      </c>
      <c r="B90" s="48" t="s">
        <v>104</v>
      </c>
      <c r="C90" s="49" t="s">
        <v>51</v>
      </c>
      <c r="D90" s="50" t="s">
        <v>448</v>
      </c>
      <c r="E90" s="51" t="s">
        <v>131</v>
      </c>
      <c r="F90" s="36">
        <v>2700</v>
      </c>
      <c r="G90" s="1"/>
      <c r="H90" s="52">
        <f>ROUND(G90*F90,2)</f>
        <v>0</v>
      </c>
      <c r="I90" s="167">
        <f ca="1" t="shared" si="5"/>
      </c>
      <c r="J90" s="2" t="str">
        <f t="shared" si="6"/>
        <v>A004Sub-Grade CompactionCW 3110-R14m²</v>
      </c>
      <c r="K90" s="3" t="e">
        <f>MATCH(J90,#REF!,0)</f>
        <v>#REF!</v>
      </c>
      <c r="L90" s="168" t="str">
        <f ca="1" t="shared" si="7"/>
        <v>,0</v>
      </c>
      <c r="M90" s="168" t="str">
        <f ca="1" t="shared" si="8"/>
        <v>C2</v>
      </c>
      <c r="N90" s="168" t="str">
        <f ca="1" t="shared" si="9"/>
        <v>C2</v>
      </c>
      <c r="O90" s="157"/>
    </row>
    <row r="91" spans="1:15" ht="32.25" customHeight="1">
      <c r="A91" s="102" t="s">
        <v>177</v>
      </c>
      <c r="B91" s="48" t="s">
        <v>105</v>
      </c>
      <c r="C91" s="49" t="s">
        <v>61</v>
      </c>
      <c r="D91" s="50" t="s">
        <v>448</v>
      </c>
      <c r="E91" s="51"/>
      <c r="F91" s="36"/>
      <c r="G91" s="59"/>
      <c r="H91" s="52"/>
      <c r="I91" s="167" t="str">
        <f ca="1" t="shared" si="5"/>
        <v>LOCKED</v>
      </c>
      <c r="J91" s="2" t="str">
        <f t="shared" si="6"/>
        <v>A007Crushed Sub-base MaterialCW 3110-R14</v>
      </c>
      <c r="K91" s="3" t="e">
        <f>MATCH(J91,#REF!,0)</f>
        <v>#REF!</v>
      </c>
      <c r="L91" s="168" t="str">
        <f ca="1" t="shared" si="7"/>
        <v>,0</v>
      </c>
      <c r="M91" s="168" t="str">
        <f ca="1" t="shared" si="8"/>
        <v>G</v>
      </c>
      <c r="N91" s="168" t="str">
        <f ca="1" t="shared" si="9"/>
        <v>C2</v>
      </c>
      <c r="O91" s="157"/>
    </row>
    <row r="92" spans="1:15" ht="36" customHeight="1">
      <c r="A92" s="44" t="s">
        <v>434</v>
      </c>
      <c r="B92" s="46" t="s">
        <v>214</v>
      </c>
      <c r="C92" s="40" t="s">
        <v>432</v>
      </c>
      <c r="D92" s="41" t="s">
        <v>126</v>
      </c>
      <c r="E92" s="42" t="s">
        <v>133</v>
      </c>
      <c r="F92" s="36">
        <v>2200</v>
      </c>
      <c r="G92" s="1"/>
      <c r="H92" s="43">
        <f>ROUND(G92*F92,2)</f>
        <v>0</v>
      </c>
      <c r="I92" s="167">
        <f ca="1" t="shared" si="5"/>
      </c>
      <c r="J92" s="2" t="str">
        <f t="shared" si="6"/>
        <v>A007A50 mmtonne</v>
      </c>
      <c r="K92" s="3" t="e">
        <f>MATCH(J92,#REF!,0)</f>
        <v>#REF!</v>
      </c>
      <c r="L92" s="168" t="str">
        <f ca="1" t="shared" si="7"/>
        <v>,0</v>
      </c>
      <c r="M92" s="168" t="str">
        <f ca="1" t="shared" si="8"/>
        <v>C2</v>
      </c>
      <c r="N92" s="168" t="str">
        <f ca="1" t="shared" si="9"/>
        <v>C2</v>
      </c>
      <c r="O92" s="157"/>
    </row>
    <row r="93" spans="1:15" ht="39" customHeight="1">
      <c r="A93" s="44" t="s">
        <v>178</v>
      </c>
      <c r="B93" s="48" t="s">
        <v>106</v>
      </c>
      <c r="C93" s="40" t="s">
        <v>206</v>
      </c>
      <c r="D93" s="41" t="s">
        <v>449</v>
      </c>
      <c r="E93" s="42" t="s">
        <v>132</v>
      </c>
      <c r="F93" s="36">
        <v>270</v>
      </c>
      <c r="G93" s="1"/>
      <c r="H93" s="43">
        <f>ROUND(G93*F93,2)</f>
        <v>0</v>
      </c>
      <c r="I93" s="167">
        <f ca="1" t="shared" si="5"/>
      </c>
      <c r="J93" s="2" t="str">
        <f t="shared" si="6"/>
        <v>A010Supplying and Placing Base Course MaterialCW 3110-R14m³</v>
      </c>
      <c r="K93" s="3" t="e">
        <f>MATCH(J93,#REF!,0)</f>
        <v>#REF!</v>
      </c>
      <c r="L93" s="168" t="str">
        <f ca="1" t="shared" si="7"/>
        <v>,0</v>
      </c>
      <c r="M93" s="168" t="str">
        <f ca="1" t="shared" si="8"/>
        <v>C2</v>
      </c>
      <c r="N93" s="168" t="str">
        <f ca="1" t="shared" si="9"/>
        <v>C2</v>
      </c>
      <c r="O93" s="157"/>
    </row>
    <row r="94" spans="1:15" ht="36" customHeight="1">
      <c r="A94" s="47" t="s">
        <v>179</v>
      </c>
      <c r="B94" s="48" t="s">
        <v>107</v>
      </c>
      <c r="C94" s="49" t="s">
        <v>66</v>
      </c>
      <c r="D94" s="50" t="s">
        <v>448</v>
      </c>
      <c r="E94" s="51" t="s">
        <v>131</v>
      </c>
      <c r="F94" s="36">
        <v>2100</v>
      </c>
      <c r="G94" s="1"/>
      <c r="H94" s="52">
        <f>ROUND(G94*F94,2)</f>
        <v>0</v>
      </c>
      <c r="I94" s="167">
        <f ca="1" t="shared" si="5"/>
      </c>
      <c r="J94" s="2" t="str">
        <f t="shared" si="6"/>
        <v>A012Grading of BoulevardsCW 3110-R14m²</v>
      </c>
      <c r="K94" s="3" t="e">
        <f>MATCH(J94,#REF!,0)</f>
        <v>#REF!</v>
      </c>
      <c r="L94" s="168" t="str">
        <f ca="1" t="shared" si="7"/>
        <v>,0</v>
      </c>
      <c r="M94" s="168" t="str">
        <f ca="1" t="shared" si="8"/>
        <v>C2</v>
      </c>
      <c r="N94" s="168" t="str">
        <f ca="1" t="shared" si="9"/>
        <v>C2</v>
      </c>
      <c r="O94" s="157"/>
    </row>
    <row r="95" spans="1:15" ht="36" customHeight="1">
      <c r="A95" s="102" t="s">
        <v>182</v>
      </c>
      <c r="B95" s="48" t="s">
        <v>112</v>
      </c>
      <c r="C95" s="49" t="s">
        <v>381</v>
      </c>
      <c r="D95" s="50" t="s">
        <v>450</v>
      </c>
      <c r="E95" s="51" t="s">
        <v>131</v>
      </c>
      <c r="F95" s="36">
        <v>2700</v>
      </c>
      <c r="G95" s="1"/>
      <c r="H95" s="52">
        <f>ROUND(G95*F95,2)</f>
        <v>0</v>
      </c>
      <c r="I95" s="167">
        <f ca="1" t="shared" si="5"/>
      </c>
      <c r="J95" s="2" t="str">
        <f t="shared" si="6"/>
        <v>A022Separation Geotextile FabricCW 3130-R3m²</v>
      </c>
      <c r="K95" s="3" t="e">
        <f>MATCH(J95,#REF!,0)</f>
        <v>#REF!</v>
      </c>
      <c r="L95" s="168" t="str">
        <f ca="1" t="shared" si="7"/>
        <v>,0</v>
      </c>
      <c r="M95" s="168" t="str">
        <f ca="1" t="shared" si="8"/>
        <v>C2</v>
      </c>
      <c r="N95" s="168" t="str">
        <f ca="1" t="shared" si="9"/>
        <v>C2</v>
      </c>
      <c r="O95" s="157"/>
    </row>
    <row r="96" spans="1:15" ht="36" customHeight="1">
      <c r="A96" s="15"/>
      <c r="B96" s="53"/>
      <c r="C96" s="103" t="s">
        <v>360</v>
      </c>
      <c r="D96" s="55"/>
      <c r="E96" s="100"/>
      <c r="F96" s="36"/>
      <c r="G96" s="122"/>
      <c r="H96" s="57"/>
      <c r="I96" s="167" t="str">
        <f ca="1" t="shared" si="5"/>
        <v>LOCKED</v>
      </c>
      <c r="J96" s="2" t="str">
        <f t="shared" si="6"/>
        <v>ROADWORK - REMOVALS/RENEWALS</v>
      </c>
      <c r="K96" s="3" t="e">
        <f>MATCH(J96,#REF!,0)</f>
        <v>#REF!</v>
      </c>
      <c r="L96" s="168" t="str">
        <f ca="1" t="shared" si="7"/>
        <v>,0</v>
      </c>
      <c r="M96" s="168" t="str">
        <f ca="1" t="shared" si="8"/>
        <v>C2</v>
      </c>
      <c r="N96" s="168" t="str">
        <f ca="1" t="shared" si="9"/>
        <v>C2</v>
      </c>
      <c r="O96" s="157"/>
    </row>
    <row r="97" spans="1:15" ht="36" customHeight="1">
      <c r="A97" s="58" t="s">
        <v>225</v>
      </c>
      <c r="B97" s="48" t="s">
        <v>223</v>
      </c>
      <c r="C97" s="49" t="s">
        <v>203</v>
      </c>
      <c r="D97" s="50" t="s">
        <v>448</v>
      </c>
      <c r="E97" s="51"/>
      <c r="F97" s="36"/>
      <c r="G97" s="59"/>
      <c r="H97" s="52"/>
      <c r="I97" s="167" t="str">
        <f ca="1" t="shared" si="5"/>
        <v>LOCKED</v>
      </c>
      <c r="J97" s="2" t="str">
        <f t="shared" si="6"/>
        <v>B001Pavement RemovalCW 3110-R14</v>
      </c>
      <c r="K97" s="3" t="e">
        <f>MATCH(J97,#REF!,0)</f>
        <v>#REF!</v>
      </c>
      <c r="L97" s="168" t="str">
        <f ca="1" t="shared" si="7"/>
        <v>,0</v>
      </c>
      <c r="M97" s="168" t="str">
        <f ca="1" t="shared" si="8"/>
        <v>G</v>
      </c>
      <c r="N97" s="168" t="str">
        <f ca="1" t="shared" si="9"/>
        <v>C2</v>
      </c>
      <c r="O97" s="157"/>
    </row>
    <row r="98" spans="1:15" ht="30.75" customHeight="1">
      <c r="A98" s="58" t="s">
        <v>267</v>
      </c>
      <c r="B98" s="60" t="s">
        <v>214</v>
      </c>
      <c r="C98" s="49" t="s">
        <v>204</v>
      </c>
      <c r="D98" s="50" t="s">
        <v>126</v>
      </c>
      <c r="E98" s="51" t="s">
        <v>131</v>
      </c>
      <c r="F98" s="36">
        <v>2400</v>
      </c>
      <c r="G98" s="1"/>
      <c r="H98" s="52">
        <f>ROUND(G98*F98,2)</f>
        <v>0</v>
      </c>
      <c r="I98" s="167">
        <f ca="1" t="shared" si="5"/>
      </c>
      <c r="J98" s="2" t="str">
        <f t="shared" si="6"/>
        <v>B002Concrete Pavementm²</v>
      </c>
      <c r="K98" s="3" t="e">
        <f>MATCH(J98,#REF!,0)</f>
        <v>#REF!</v>
      </c>
      <c r="L98" s="168" t="str">
        <f ca="1" t="shared" si="7"/>
        <v>,0</v>
      </c>
      <c r="M98" s="168" t="str">
        <f ca="1" t="shared" si="8"/>
        <v>C2</v>
      </c>
      <c r="N98" s="168" t="str">
        <f ca="1" t="shared" si="9"/>
        <v>C2</v>
      </c>
      <c r="O98" s="157"/>
    </row>
    <row r="99" spans="1:15" ht="36" customHeight="1">
      <c r="A99" s="58" t="s">
        <v>183</v>
      </c>
      <c r="B99" s="60" t="s">
        <v>215</v>
      </c>
      <c r="C99" s="49" t="s">
        <v>205</v>
      </c>
      <c r="D99" s="50" t="s">
        <v>126</v>
      </c>
      <c r="E99" s="51" t="s">
        <v>131</v>
      </c>
      <c r="F99" s="36">
        <v>25</v>
      </c>
      <c r="G99" s="1"/>
      <c r="H99" s="52">
        <f>ROUND(G99*F99,2)</f>
        <v>0</v>
      </c>
      <c r="I99" s="167">
        <f ca="1" t="shared" si="5"/>
      </c>
      <c r="J99" s="2" t="str">
        <f t="shared" si="6"/>
        <v>B003Asphalt Pavementm²</v>
      </c>
      <c r="K99" s="3" t="e">
        <f>MATCH(J99,#REF!,0)</f>
        <v>#REF!</v>
      </c>
      <c r="L99" s="168" t="str">
        <f ca="1" t="shared" si="7"/>
        <v>,0</v>
      </c>
      <c r="M99" s="168" t="str">
        <f ca="1" t="shared" si="8"/>
        <v>C2</v>
      </c>
      <c r="N99" s="168" t="str">
        <f ca="1" t="shared" si="9"/>
        <v>C2</v>
      </c>
      <c r="O99" s="157"/>
    </row>
    <row r="100" spans="1:15" ht="33" customHeight="1">
      <c r="A100" s="58" t="s">
        <v>193</v>
      </c>
      <c r="B100" s="48" t="s">
        <v>113</v>
      </c>
      <c r="C100" s="49" t="s">
        <v>114</v>
      </c>
      <c r="D100" s="50" t="s">
        <v>362</v>
      </c>
      <c r="E100" s="51"/>
      <c r="F100" s="36"/>
      <c r="G100" s="59"/>
      <c r="H100" s="52"/>
      <c r="I100" s="167" t="str">
        <f ca="1" t="shared" si="5"/>
        <v>LOCKED</v>
      </c>
      <c r="J100" s="2" t="str">
        <f t="shared" si="6"/>
        <v>B094Drilled DowelsCW 3230-R6</v>
      </c>
      <c r="K100" s="3" t="e">
        <f>MATCH(J100,#REF!,0)</f>
        <v>#REF!</v>
      </c>
      <c r="L100" s="168" t="str">
        <f ca="1" t="shared" si="7"/>
        <v>,0</v>
      </c>
      <c r="M100" s="168" t="str">
        <f ca="1" t="shared" si="8"/>
        <v>G</v>
      </c>
      <c r="N100" s="168" t="str">
        <f ca="1" t="shared" si="9"/>
        <v>C2</v>
      </c>
      <c r="O100" s="157"/>
    </row>
    <row r="101" spans="1:15" ht="36" customHeight="1">
      <c r="A101" s="58" t="s">
        <v>194</v>
      </c>
      <c r="B101" s="60" t="s">
        <v>214</v>
      </c>
      <c r="C101" s="49" t="s">
        <v>140</v>
      </c>
      <c r="D101" s="50" t="s">
        <v>126</v>
      </c>
      <c r="E101" s="51" t="s">
        <v>134</v>
      </c>
      <c r="F101" s="36">
        <v>110</v>
      </c>
      <c r="G101" s="1"/>
      <c r="H101" s="52">
        <f>ROUND(G101*F101,2)</f>
        <v>0</v>
      </c>
      <c r="I101" s="167">
        <f ca="1" t="shared" si="5"/>
      </c>
      <c r="J101" s="2" t="str">
        <f t="shared" si="6"/>
        <v>B09519.1 mm Diametereach</v>
      </c>
      <c r="K101" s="3" t="e">
        <f>MATCH(J101,#REF!,0)</f>
        <v>#REF!</v>
      </c>
      <c r="L101" s="168" t="str">
        <f ca="1" t="shared" si="7"/>
        <v>,0</v>
      </c>
      <c r="M101" s="168" t="str">
        <f ca="1" t="shared" si="8"/>
        <v>C2</v>
      </c>
      <c r="N101" s="168" t="str">
        <f ca="1" t="shared" si="9"/>
        <v>C2</v>
      </c>
      <c r="O101" s="157"/>
    </row>
    <row r="102" spans="1:15" ht="36" customHeight="1">
      <c r="A102" s="58" t="s">
        <v>195</v>
      </c>
      <c r="B102" s="48" t="s">
        <v>148</v>
      </c>
      <c r="C102" s="49" t="s">
        <v>115</v>
      </c>
      <c r="D102" s="50" t="s">
        <v>362</v>
      </c>
      <c r="E102" s="51"/>
      <c r="F102" s="36"/>
      <c r="G102" s="59"/>
      <c r="H102" s="52"/>
      <c r="I102" s="167" t="str">
        <f ca="1" t="shared" si="5"/>
        <v>LOCKED</v>
      </c>
      <c r="J102" s="2" t="str">
        <f t="shared" si="6"/>
        <v>B097Drilled Tie BarsCW 3230-R6</v>
      </c>
      <c r="K102" s="3" t="e">
        <f>MATCH(J102,#REF!,0)</f>
        <v>#REF!</v>
      </c>
      <c r="L102" s="168" t="str">
        <f ca="1" t="shared" si="7"/>
        <v>,0</v>
      </c>
      <c r="M102" s="168" t="str">
        <f ca="1" t="shared" si="8"/>
        <v>G</v>
      </c>
      <c r="N102" s="168" t="str">
        <f ca="1" t="shared" si="9"/>
        <v>C2</v>
      </c>
      <c r="O102" s="157"/>
    </row>
    <row r="103" spans="1:15" ht="36" customHeight="1">
      <c r="A103" s="58" t="s">
        <v>196</v>
      </c>
      <c r="B103" s="60" t="s">
        <v>214</v>
      </c>
      <c r="C103" s="49" t="s">
        <v>139</v>
      </c>
      <c r="D103" s="50" t="s">
        <v>126</v>
      </c>
      <c r="E103" s="51" t="s">
        <v>134</v>
      </c>
      <c r="F103" s="36">
        <v>70</v>
      </c>
      <c r="G103" s="1"/>
      <c r="H103" s="52">
        <f>ROUND(G103*F103,2)</f>
        <v>0</v>
      </c>
      <c r="I103" s="167">
        <f ca="1" t="shared" si="5"/>
      </c>
      <c r="J103" s="2" t="str">
        <f t="shared" si="6"/>
        <v>B09820 M Deformed Tie Bareach</v>
      </c>
      <c r="K103" s="3" t="e">
        <f>MATCH(J103,#REF!,0)</f>
        <v>#REF!</v>
      </c>
      <c r="L103" s="168" t="str">
        <f ca="1" t="shared" si="7"/>
        <v>,0</v>
      </c>
      <c r="M103" s="168" t="str">
        <f ca="1" t="shared" si="8"/>
        <v>C2</v>
      </c>
      <c r="N103" s="168" t="str">
        <f ca="1" t="shared" si="9"/>
        <v>C2</v>
      </c>
      <c r="O103" s="157"/>
    </row>
    <row r="104" spans="1:15" ht="36" customHeight="1">
      <c r="A104" s="58" t="s">
        <v>402</v>
      </c>
      <c r="B104" s="48" t="s">
        <v>108</v>
      </c>
      <c r="C104" s="49" t="s">
        <v>209</v>
      </c>
      <c r="D104" s="50" t="s">
        <v>452</v>
      </c>
      <c r="E104" s="51"/>
      <c r="F104" s="36"/>
      <c r="G104" s="59"/>
      <c r="H104" s="52"/>
      <c r="I104" s="167" t="str">
        <f ca="1" t="shared" si="5"/>
        <v>LOCKED</v>
      </c>
      <c r="J104" s="2" t="str">
        <f t="shared" si="6"/>
        <v>B114rlMiscellaneous Concrete Slab RenewalCW 3235-R8</v>
      </c>
      <c r="K104" s="3" t="e">
        <f>MATCH(J104,#REF!,0)</f>
        <v>#REF!</v>
      </c>
      <c r="L104" s="168" t="str">
        <f ca="1" t="shared" si="7"/>
        <v>,0</v>
      </c>
      <c r="M104" s="168" t="str">
        <f ca="1" t="shared" si="8"/>
        <v>G</v>
      </c>
      <c r="N104" s="168" t="str">
        <f ca="1" t="shared" si="9"/>
        <v>C2</v>
      </c>
      <c r="O104" s="157"/>
    </row>
    <row r="105" spans="1:15" ht="30" customHeight="1">
      <c r="A105" s="58" t="s">
        <v>403</v>
      </c>
      <c r="B105" s="60" t="s">
        <v>214</v>
      </c>
      <c r="C105" s="49" t="s">
        <v>453</v>
      </c>
      <c r="D105" s="50" t="s">
        <v>239</v>
      </c>
      <c r="E105" s="51"/>
      <c r="F105" s="36"/>
      <c r="G105" s="59"/>
      <c r="H105" s="52"/>
      <c r="I105" s="167" t="str">
        <f ca="1" t="shared" si="5"/>
        <v>LOCKED</v>
      </c>
      <c r="J105" s="2" t="str">
        <f t="shared" si="6"/>
        <v>B118rl100 mm SidewalkSD-228A</v>
      </c>
      <c r="K105" s="3" t="e">
        <f>MATCH(J105,#REF!,0)</f>
        <v>#REF!</v>
      </c>
      <c r="L105" s="168" t="str">
        <f ca="1" t="shared" si="7"/>
        <v>,0</v>
      </c>
      <c r="M105" s="168" t="str">
        <f ca="1" t="shared" si="8"/>
        <v>G</v>
      </c>
      <c r="N105" s="168" t="str">
        <f ca="1" t="shared" si="9"/>
        <v>C2</v>
      </c>
      <c r="O105" s="157"/>
    </row>
    <row r="106" spans="1:15" ht="33" customHeight="1">
      <c r="A106" s="58" t="s">
        <v>405</v>
      </c>
      <c r="B106" s="60" t="s">
        <v>363</v>
      </c>
      <c r="C106" s="49" t="s">
        <v>366</v>
      </c>
      <c r="D106" s="50"/>
      <c r="E106" s="51" t="s">
        <v>131</v>
      </c>
      <c r="F106" s="36">
        <v>100</v>
      </c>
      <c r="G106" s="1"/>
      <c r="H106" s="52">
        <f>ROUND(G106*F106,2)</f>
        <v>0</v>
      </c>
      <c r="I106" s="167">
        <f ca="1" t="shared" si="5"/>
      </c>
      <c r="J106" s="2" t="str">
        <f t="shared" si="6"/>
        <v>B120rl5 sq.m. to 20 sq.m.m²</v>
      </c>
      <c r="K106" s="3" t="e">
        <f>MATCH(J106,#REF!,0)</f>
        <v>#REF!</v>
      </c>
      <c r="L106" s="168" t="str">
        <f ca="1" t="shared" si="7"/>
        <v>,0</v>
      </c>
      <c r="M106" s="168" t="str">
        <f ca="1" t="shared" si="8"/>
        <v>C2</v>
      </c>
      <c r="N106" s="168" t="str">
        <f ca="1" t="shared" si="9"/>
        <v>C2</v>
      </c>
      <c r="O106" s="157"/>
    </row>
    <row r="107" spans="1:15" ht="36" customHeight="1">
      <c r="A107" s="58" t="s">
        <v>406</v>
      </c>
      <c r="B107" s="60" t="s">
        <v>365</v>
      </c>
      <c r="C107" s="49" t="s">
        <v>368</v>
      </c>
      <c r="D107" s="50" t="s">
        <v>126</v>
      </c>
      <c r="E107" s="51" t="s">
        <v>131</v>
      </c>
      <c r="F107" s="36">
        <v>270</v>
      </c>
      <c r="G107" s="1"/>
      <c r="H107" s="52">
        <f>ROUND(G107*F107,2)</f>
        <v>0</v>
      </c>
      <c r="I107" s="167">
        <f ca="1" t="shared" si="5"/>
      </c>
      <c r="J107" s="2" t="str">
        <f t="shared" si="6"/>
        <v>B121rlGreater than 20 sq.m.m²</v>
      </c>
      <c r="K107" s="3" t="e">
        <f>MATCH(J107,#REF!,0)</f>
        <v>#REF!</v>
      </c>
      <c r="L107" s="168" t="str">
        <f ca="1" t="shared" si="7"/>
        <v>,0</v>
      </c>
      <c r="M107" s="168" t="str">
        <f ca="1" t="shared" si="8"/>
        <v>C2</v>
      </c>
      <c r="N107" s="168" t="str">
        <f ca="1" t="shared" si="9"/>
        <v>C2</v>
      </c>
      <c r="O107" s="157"/>
    </row>
    <row r="108" spans="1:15" ht="33" customHeight="1">
      <c r="A108" s="69" t="s">
        <v>407</v>
      </c>
      <c r="B108" s="39" t="s">
        <v>109</v>
      </c>
      <c r="C108" s="40" t="s">
        <v>210</v>
      </c>
      <c r="D108" s="41" t="s">
        <v>408</v>
      </c>
      <c r="E108" s="42"/>
      <c r="F108" s="36"/>
      <c r="G108" s="45"/>
      <c r="H108" s="43"/>
      <c r="I108" s="167" t="str">
        <f ca="1" t="shared" si="5"/>
        <v>LOCKED</v>
      </c>
      <c r="J108" s="2" t="str">
        <f t="shared" si="6"/>
        <v>B126rConcrete Curb RemovalCW 3240-R8</v>
      </c>
      <c r="K108" s="3" t="e">
        <f>MATCH(J108,#REF!,0)</f>
        <v>#REF!</v>
      </c>
      <c r="L108" s="168" t="str">
        <f ca="1" t="shared" si="7"/>
        <v>,0</v>
      </c>
      <c r="M108" s="168" t="str">
        <f ca="1" t="shared" si="8"/>
        <v>G</v>
      </c>
      <c r="N108" s="168" t="str">
        <f ca="1" t="shared" si="9"/>
        <v>C2</v>
      </c>
      <c r="O108" s="157"/>
    </row>
    <row r="109" spans="1:15" ht="36" customHeight="1">
      <c r="A109" s="69" t="s">
        <v>409</v>
      </c>
      <c r="B109" s="60" t="s">
        <v>214</v>
      </c>
      <c r="C109" s="40" t="s">
        <v>478</v>
      </c>
      <c r="D109" s="41" t="s">
        <v>126</v>
      </c>
      <c r="E109" s="42" t="s">
        <v>135</v>
      </c>
      <c r="F109" s="36">
        <v>20</v>
      </c>
      <c r="G109" s="1"/>
      <c r="H109" s="43">
        <f>ROUND(G109*F109,2)</f>
        <v>0</v>
      </c>
      <c r="I109" s="167">
        <f ca="1" t="shared" si="5"/>
      </c>
      <c r="J109" s="2" t="str">
        <f t="shared" si="6"/>
        <v>B127rBarrier 150 mm htm</v>
      </c>
      <c r="K109" s="3" t="e">
        <f>MATCH(J109,#REF!,0)</f>
        <v>#REF!</v>
      </c>
      <c r="L109" s="168" t="str">
        <f ca="1" t="shared" si="7"/>
        <v>,0</v>
      </c>
      <c r="M109" s="168" t="str">
        <f ca="1" t="shared" si="8"/>
        <v>C2</v>
      </c>
      <c r="N109" s="168" t="str">
        <f ca="1" t="shared" si="9"/>
        <v>C2</v>
      </c>
      <c r="O109" s="157"/>
    </row>
    <row r="110" spans="1:15" ht="30.75" customHeight="1">
      <c r="A110" s="69" t="s">
        <v>410</v>
      </c>
      <c r="B110" s="39" t="s">
        <v>116</v>
      </c>
      <c r="C110" s="40" t="s">
        <v>211</v>
      </c>
      <c r="D110" s="41" t="s">
        <v>408</v>
      </c>
      <c r="E110" s="42"/>
      <c r="F110" s="36"/>
      <c r="G110" s="45"/>
      <c r="H110" s="43"/>
      <c r="I110" s="167" t="str">
        <f ca="1" t="shared" si="5"/>
        <v>LOCKED</v>
      </c>
      <c r="J110" s="2" t="str">
        <f t="shared" si="6"/>
        <v>B135iConcrete Curb InstallationCW 3240-R8</v>
      </c>
      <c r="K110" s="3" t="e">
        <f>MATCH(J110,#REF!,0)</f>
        <v>#REF!</v>
      </c>
      <c r="L110" s="168" t="str">
        <f ca="1" t="shared" si="7"/>
        <v>,0</v>
      </c>
      <c r="M110" s="168" t="str">
        <f ca="1" t="shared" si="8"/>
        <v>G</v>
      </c>
      <c r="N110" s="168" t="str">
        <f ca="1" t="shared" si="9"/>
        <v>C2</v>
      </c>
      <c r="O110" s="157"/>
    </row>
    <row r="111" spans="1:15" ht="36" customHeight="1">
      <c r="A111" s="69" t="s">
        <v>411</v>
      </c>
      <c r="B111" s="61" t="s">
        <v>214</v>
      </c>
      <c r="C111" s="83" t="s">
        <v>479</v>
      </c>
      <c r="D111" s="84" t="s">
        <v>240</v>
      </c>
      <c r="E111" s="85" t="s">
        <v>135</v>
      </c>
      <c r="F111" s="65">
        <v>20</v>
      </c>
      <c r="G111" s="159"/>
      <c r="H111" s="86">
        <f>ROUND(G111*F111,2)</f>
        <v>0</v>
      </c>
      <c r="I111" s="167">
        <f ca="1" t="shared" si="5"/>
      </c>
      <c r="J111" s="2" t="str">
        <f t="shared" si="6"/>
        <v>B139iModified Barrier (180 mm ht, Dowelled)SD-203Bm</v>
      </c>
      <c r="K111" s="3" t="e">
        <f>MATCH(J111,#REF!,0)</f>
        <v>#REF!</v>
      </c>
      <c r="L111" s="168" t="str">
        <f ca="1" t="shared" si="7"/>
        <v>,0</v>
      </c>
      <c r="M111" s="168" t="str">
        <f ca="1" t="shared" si="8"/>
        <v>C2</v>
      </c>
      <c r="N111" s="168" t="str">
        <f ca="1" t="shared" si="9"/>
        <v>C2</v>
      </c>
      <c r="O111" s="157"/>
    </row>
    <row r="112" spans="1:15" ht="50.25" customHeight="1">
      <c r="A112" s="69"/>
      <c r="B112" s="60"/>
      <c r="C112" s="72" t="s">
        <v>480</v>
      </c>
      <c r="D112" s="41"/>
      <c r="E112" s="42"/>
      <c r="F112" s="36"/>
      <c r="G112" s="43"/>
      <c r="H112" s="104"/>
      <c r="I112" s="167" t="str">
        <f ca="1" t="shared" si="5"/>
        <v>LOCKED</v>
      </c>
      <c r="J112" s="2" t="str">
        <f t="shared" si="6"/>
        <v>ROADWORK - REMOVALS/RENEWALS (Cont'd.)</v>
      </c>
      <c r="K112" s="3" t="e">
        <f>MATCH(J112,#REF!,0)</f>
        <v>#REF!</v>
      </c>
      <c r="L112" s="168" t="str">
        <f ca="1" t="shared" si="7"/>
        <v>,0</v>
      </c>
      <c r="M112" s="168" t="str">
        <f ca="1" t="shared" si="8"/>
        <v>C2</v>
      </c>
      <c r="N112" s="168" t="str">
        <f ca="1" t="shared" si="9"/>
        <v>C2</v>
      </c>
      <c r="O112" s="157"/>
    </row>
    <row r="113" spans="1:15" ht="36" customHeight="1">
      <c r="A113" s="58" t="s">
        <v>412</v>
      </c>
      <c r="B113" s="48" t="s">
        <v>117</v>
      </c>
      <c r="C113" s="49" t="s">
        <v>110</v>
      </c>
      <c r="D113" s="50" t="s">
        <v>408</v>
      </c>
      <c r="E113" s="51"/>
      <c r="F113" s="36"/>
      <c r="G113" s="59"/>
      <c r="H113" s="68"/>
      <c r="I113" s="167" t="str">
        <f ca="1" t="shared" si="5"/>
        <v>LOCKED</v>
      </c>
      <c r="J113" s="2" t="str">
        <f t="shared" si="6"/>
        <v>B154rlConcrete Curb RenewalCW 3240-R8</v>
      </c>
      <c r="K113" s="3" t="e">
        <f>MATCH(J113,#REF!,0)</f>
        <v>#REF!</v>
      </c>
      <c r="L113" s="168" t="str">
        <f ca="1" t="shared" si="7"/>
        <v>,0</v>
      </c>
      <c r="M113" s="168" t="str">
        <f ca="1" t="shared" si="8"/>
        <v>G</v>
      </c>
      <c r="N113" s="168" t="str">
        <f ca="1" t="shared" si="9"/>
        <v>C2</v>
      </c>
      <c r="O113" s="157"/>
    </row>
    <row r="114" spans="1:15" ht="33.75" customHeight="1">
      <c r="A114" s="58" t="s">
        <v>413</v>
      </c>
      <c r="B114" s="60" t="s">
        <v>214</v>
      </c>
      <c r="C114" s="49" t="s">
        <v>455</v>
      </c>
      <c r="D114" s="50" t="s">
        <v>369</v>
      </c>
      <c r="E114" s="51"/>
      <c r="F114" s="36"/>
      <c r="G114" s="68"/>
      <c r="H114" s="68"/>
      <c r="I114" s="167" t="str">
        <f ca="1" t="shared" si="5"/>
        <v>LOCKED</v>
      </c>
      <c r="J114" s="2" t="str">
        <f t="shared" si="6"/>
        <v>B155rlBarrier (150 mm ht, Dowelled)SD-205,SD-206A</v>
      </c>
      <c r="K114" s="3" t="e">
        <f>MATCH(J114,#REF!,0)</f>
        <v>#REF!</v>
      </c>
      <c r="L114" s="168" t="str">
        <f ca="1" t="shared" si="7"/>
        <v>,0</v>
      </c>
      <c r="M114" s="168" t="str">
        <f ca="1" t="shared" si="8"/>
        <v>C2</v>
      </c>
      <c r="N114" s="168" t="str">
        <f ca="1" t="shared" si="9"/>
        <v>C2</v>
      </c>
      <c r="O114" s="157"/>
    </row>
    <row r="115" spans="1:15" ht="33.75" customHeight="1">
      <c r="A115" s="58" t="s">
        <v>414</v>
      </c>
      <c r="B115" s="60" t="s">
        <v>363</v>
      </c>
      <c r="C115" s="49" t="s">
        <v>370</v>
      </c>
      <c r="D115" s="50"/>
      <c r="E115" s="51" t="s">
        <v>135</v>
      </c>
      <c r="F115" s="36">
        <v>15</v>
      </c>
      <c r="G115" s="1"/>
      <c r="H115" s="68">
        <f>ROUND(G115*F115,2)</f>
        <v>0</v>
      </c>
      <c r="I115" s="167">
        <f ca="1" t="shared" si="5"/>
      </c>
      <c r="J115" s="2" t="str">
        <f t="shared" si="6"/>
        <v>B156rlLess than 3 mm</v>
      </c>
      <c r="K115" s="3" t="e">
        <f>MATCH(J115,#REF!,0)</f>
        <v>#REF!</v>
      </c>
      <c r="L115" s="168" t="str">
        <f ca="1" t="shared" si="7"/>
        <v>,0</v>
      </c>
      <c r="M115" s="168" t="str">
        <f ca="1" t="shared" si="8"/>
        <v>C2</v>
      </c>
      <c r="N115" s="168" t="str">
        <f ca="1" t="shared" si="9"/>
        <v>C2</v>
      </c>
      <c r="O115" s="157"/>
    </row>
    <row r="116" spans="1:15" ht="30.75" customHeight="1">
      <c r="A116" s="69" t="s">
        <v>415</v>
      </c>
      <c r="B116" s="46" t="s">
        <v>365</v>
      </c>
      <c r="C116" s="40" t="s">
        <v>371</v>
      </c>
      <c r="D116" s="41"/>
      <c r="E116" s="42" t="s">
        <v>135</v>
      </c>
      <c r="F116" s="36">
        <v>10</v>
      </c>
      <c r="G116" s="1"/>
      <c r="H116" s="43">
        <f>ROUND(G116*F116,2)</f>
        <v>0</v>
      </c>
      <c r="I116" s="167">
        <f ca="1" t="shared" si="5"/>
      </c>
      <c r="J116" s="2" t="str">
        <f t="shared" si="6"/>
        <v>B157rl3 m to 30 mm</v>
      </c>
      <c r="K116" s="3" t="e">
        <f>MATCH(J116,#REF!,0)</f>
        <v>#REF!</v>
      </c>
      <c r="L116" s="168" t="str">
        <f ca="1" t="shared" si="7"/>
        <v>,0</v>
      </c>
      <c r="M116" s="168" t="str">
        <f ca="1" t="shared" si="8"/>
        <v>C2</v>
      </c>
      <c r="N116" s="168" t="str">
        <f ca="1" t="shared" si="9"/>
        <v>C2</v>
      </c>
      <c r="O116" s="157"/>
    </row>
    <row r="117" spans="1:15" ht="38.25" customHeight="1">
      <c r="A117" s="69" t="s">
        <v>418</v>
      </c>
      <c r="B117" s="60" t="s">
        <v>215</v>
      </c>
      <c r="C117" s="40" t="s">
        <v>424</v>
      </c>
      <c r="D117" s="41" t="s">
        <v>375</v>
      </c>
      <c r="E117" s="42" t="s">
        <v>135</v>
      </c>
      <c r="F117" s="36">
        <v>20</v>
      </c>
      <c r="G117" s="1"/>
      <c r="H117" s="43">
        <f>ROUND(G117*F117,2)</f>
        <v>0</v>
      </c>
      <c r="I117" s="167">
        <f ca="1" t="shared" si="5"/>
      </c>
      <c r="J117" s="2" t="str">
        <f t="shared" si="6"/>
        <v>B184rlCurb Ramp (10-15 mm ht, Integral)SD-229C,Dm</v>
      </c>
      <c r="K117" s="3" t="e">
        <f>MATCH(J117,#REF!,0)</f>
        <v>#REF!</v>
      </c>
      <c r="L117" s="168" t="str">
        <f ca="1" t="shared" si="7"/>
        <v>,0</v>
      </c>
      <c r="M117" s="168" t="str">
        <f ca="1" t="shared" si="8"/>
        <v>C2</v>
      </c>
      <c r="N117" s="168" t="str">
        <f ca="1" t="shared" si="9"/>
        <v>C2</v>
      </c>
      <c r="O117" s="157"/>
    </row>
    <row r="118" spans="1:15" ht="34.5" customHeight="1">
      <c r="A118" s="69" t="s">
        <v>290</v>
      </c>
      <c r="B118" s="48" t="s">
        <v>111</v>
      </c>
      <c r="C118" s="40" t="s">
        <v>55</v>
      </c>
      <c r="D118" s="41" t="s">
        <v>0</v>
      </c>
      <c r="E118" s="42"/>
      <c r="F118" s="36"/>
      <c r="G118" s="45"/>
      <c r="H118" s="43"/>
      <c r="I118" s="167" t="str">
        <f ca="1" t="shared" si="5"/>
        <v>LOCKED</v>
      </c>
      <c r="J118" s="2" t="str">
        <f t="shared" si="6"/>
        <v>B200Planing of PavementCW 3450-R5</v>
      </c>
      <c r="K118" s="3" t="e">
        <f>MATCH(J118,#REF!,0)</f>
        <v>#REF!</v>
      </c>
      <c r="L118" s="168" t="str">
        <f ca="1" t="shared" si="7"/>
        <v>,0</v>
      </c>
      <c r="M118" s="168" t="str">
        <f ca="1" t="shared" si="8"/>
        <v>G</v>
      </c>
      <c r="N118" s="168" t="str">
        <f ca="1" t="shared" si="9"/>
        <v>C2</v>
      </c>
      <c r="O118" s="157"/>
    </row>
    <row r="119" spans="1:15" ht="33.75" customHeight="1">
      <c r="A119" s="69" t="s">
        <v>291</v>
      </c>
      <c r="B119" s="60" t="s">
        <v>214</v>
      </c>
      <c r="C119" s="40" t="s">
        <v>52</v>
      </c>
      <c r="D119" s="41" t="s">
        <v>126</v>
      </c>
      <c r="E119" s="42" t="s">
        <v>131</v>
      </c>
      <c r="F119" s="36">
        <v>70</v>
      </c>
      <c r="G119" s="1"/>
      <c r="H119" s="43">
        <f>ROUND(G119*F119,2)</f>
        <v>0</v>
      </c>
      <c r="I119" s="167">
        <f ca="1" t="shared" si="5"/>
      </c>
      <c r="J119" s="2" t="str">
        <f t="shared" si="6"/>
        <v>B2010 - 50 mm Depth (Asphalt)m²</v>
      </c>
      <c r="K119" s="3" t="e">
        <f>MATCH(J119,#REF!,0)</f>
        <v>#REF!</v>
      </c>
      <c r="L119" s="168" t="str">
        <f ca="1" t="shared" si="7"/>
        <v>,0</v>
      </c>
      <c r="M119" s="168" t="str">
        <f ca="1" t="shared" si="8"/>
        <v>C2</v>
      </c>
      <c r="N119" s="168" t="str">
        <f ca="1" t="shared" si="9"/>
        <v>C2</v>
      </c>
      <c r="O119" s="157"/>
    </row>
    <row r="120" spans="1:15" ht="30.75" customHeight="1">
      <c r="A120" s="15"/>
      <c r="B120" s="105"/>
      <c r="C120" s="54" t="s">
        <v>377</v>
      </c>
      <c r="D120" s="55"/>
      <c r="E120" s="100"/>
      <c r="F120" s="36"/>
      <c r="G120" s="122"/>
      <c r="H120" s="57"/>
      <c r="I120" s="167" t="str">
        <f ca="1" t="shared" si="5"/>
        <v>LOCKED</v>
      </c>
      <c r="J120" s="2" t="str">
        <f t="shared" si="6"/>
        <v>ROADWORK - NEW CONSTRUCTION</v>
      </c>
      <c r="K120" s="3" t="e">
        <f>MATCH(J120,#REF!,0)</f>
        <v>#REF!</v>
      </c>
      <c r="L120" s="168" t="str">
        <f ca="1" t="shared" si="7"/>
        <v>,0</v>
      </c>
      <c r="M120" s="168" t="str">
        <f ca="1" t="shared" si="8"/>
        <v>C2</v>
      </c>
      <c r="N120" s="168" t="str">
        <f ca="1" t="shared" si="9"/>
        <v>C2</v>
      </c>
      <c r="O120" s="157"/>
    </row>
    <row r="121" spans="1:15" ht="42" customHeight="1">
      <c r="A121" s="47" t="s">
        <v>158</v>
      </c>
      <c r="B121" s="48" t="s">
        <v>355</v>
      </c>
      <c r="C121" s="49" t="s">
        <v>281</v>
      </c>
      <c r="D121" s="50" t="s">
        <v>420</v>
      </c>
      <c r="E121" s="51"/>
      <c r="F121" s="36"/>
      <c r="G121" s="59"/>
      <c r="H121" s="75"/>
      <c r="I121" s="167" t="str">
        <f ca="1" t="shared" si="5"/>
        <v>LOCKED</v>
      </c>
      <c r="J121" s="2" t="str">
        <f t="shared" si="6"/>
        <v>C001Concrete Pavements, Median Slabs, Bull-noses, and Safety MediansCW 3310-R14</v>
      </c>
      <c r="K121" s="3" t="e">
        <f>MATCH(J121,#REF!,0)</f>
        <v>#REF!</v>
      </c>
      <c r="L121" s="168" t="str">
        <f ca="1" t="shared" si="7"/>
        <v>,0</v>
      </c>
      <c r="M121" s="168" t="str">
        <f ca="1" t="shared" si="8"/>
        <v>G</v>
      </c>
      <c r="N121" s="168" t="str">
        <f ca="1" t="shared" si="9"/>
        <v>C2</v>
      </c>
      <c r="O121" s="157"/>
    </row>
    <row r="122" spans="1:15" ht="42.75" customHeight="1">
      <c r="A122" s="47" t="s">
        <v>159</v>
      </c>
      <c r="B122" s="60" t="s">
        <v>214</v>
      </c>
      <c r="C122" s="49" t="s">
        <v>138</v>
      </c>
      <c r="D122" s="50" t="s">
        <v>126</v>
      </c>
      <c r="E122" s="51" t="s">
        <v>131</v>
      </c>
      <c r="F122" s="36">
        <v>1550</v>
      </c>
      <c r="G122" s="1"/>
      <c r="H122" s="43">
        <f>ROUND(G122*F122,2)</f>
        <v>0</v>
      </c>
      <c r="I122" s="167">
        <f ca="1" t="shared" si="5"/>
      </c>
      <c r="J122" s="2" t="str">
        <f t="shared" si="6"/>
        <v>C011Construction of 150 mm Concrete Pavement (Reinforced)m²</v>
      </c>
      <c r="K122" s="3" t="e">
        <f>MATCH(J122,#REF!,0)</f>
        <v>#REF!</v>
      </c>
      <c r="L122" s="168" t="str">
        <f ca="1" t="shared" si="7"/>
        <v>,0</v>
      </c>
      <c r="M122" s="168" t="str">
        <f ca="1" t="shared" si="8"/>
        <v>C2</v>
      </c>
      <c r="N122" s="168" t="str">
        <f ca="1" t="shared" si="9"/>
        <v>C2</v>
      </c>
      <c r="O122" s="157"/>
    </row>
    <row r="123" spans="1:15" ht="30" customHeight="1">
      <c r="A123" s="47" t="s">
        <v>232</v>
      </c>
      <c r="B123" s="48" t="s">
        <v>119</v>
      </c>
      <c r="C123" s="49" t="s">
        <v>79</v>
      </c>
      <c r="D123" s="50" t="s">
        <v>420</v>
      </c>
      <c r="E123" s="51"/>
      <c r="F123" s="36"/>
      <c r="G123" s="59"/>
      <c r="H123" s="75"/>
      <c r="I123" s="167" t="str">
        <f ca="1" t="shared" si="5"/>
        <v>LOCKED</v>
      </c>
      <c r="J123" s="2" t="str">
        <f t="shared" si="6"/>
        <v>C019Concrete Pavements for Early OpeningCW 3310-R14</v>
      </c>
      <c r="K123" s="3" t="e">
        <f>MATCH(J123,#REF!,0)</f>
        <v>#REF!</v>
      </c>
      <c r="L123" s="168" t="str">
        <f ca="1" t="shared" si="7"/>
        <v>,0</v>
      </c>
      <c r="M123" s="168" t="str">
        <f ca="1" t="shared" si="8"/>
        <v>G</v>
      </c>
      <c r="N123" s="168" t="str">
        <f ca="1" t="shared" si="9"/>
        <v>C2</v>
      </c>
      <c r="O123" s="157"/>
    </row>
    <row r="124" spans="1:15" ht="48" customHeight="1">
      <c r="A124" s="47" t="s">
        <v>233</v>
      </c>
      <c r="B124" s="60" t="s">
        <v>214</v>
      </c>
      <c r="C124" s="49" t="s">
        <v>456</v>
      </c>
      <c r="D124" s="50"/>
      <c r="E124" s="51" t="s">
        <v>131</v>
      </c>
      <c r="F124" s="36">
        <v>700</v>
      </c>
      <c r="G124" s="1"/>
      <c r="H124" s="52">
        <f>ROUND(G124*F124,2)</f>
        <v>0</v>
      </c>
      <c r="I124" s="167">
        <f ca="1" t="shared" si="5"/>
      </c>
      <c r="J124" s="2" t="str">
        <f t="shared" si="6"/>
        <v>C029Construction of 150 mm Concrete Pavement for Early Opening 72 hour (Reinforced)m²</v>
      </c>
      <c r="K124" s="3" t="e">
        <f>MATCH(J124,#REF!,0)</f>
        <v>#REF!</v>
      </c>
      <c r="L124" s="168" t="str">
        <f ca="1" t="shared" si="7"/>
        <v>,0</v>
      </c>
      <c r="M124" s="168" t="str">
        <f ca="1" t="shared" si="8"/>
        <v>C2</v>
      </c>
      <c r="N124" s="168" t="str">
        <f ca="1" t="shared" si="9"/>
        <v>C2</v>
      </c>
      <c r="O124" s="157"/>
    </row>
    <row r="125" spans="1:15" ht="39.75" customHeight="1">
      <c r="A125" s="47" t="s">
        <v>234</v>
      </c>
      <c r="B125" s="48" t="s">
        <v>120</v>
      </c>
      <c r="C125" s="49" t="s">
        <v>221</v>
      </c>
      <c r="D125" s="50" t="s">
        <v>420</v>
      </c>
      <c r="E125" s="51"/>
      <c r="F125" s="36"/>
      <c r="G125" s="59"/>
      <c r="H125" s="75"/>
      <c r="I125" s="167" t="str">
        <f ca="1" t="shared" si="5"/>
        <v>LOCKED</v>
      </c>
      <c r="J125" s="2" t="str">
        <f t="shared" si="6"/>
        <v>C032Concrete Curbs, Curb and Gutter, and Splash StripsCW 3310-R14</v>
      </c>
      <c r="K125" s="3" t="e">
        <f>MATCH(J125,#REF!,0)</f>
        <v>#REF!</v>
      </c>
      <c r="L125" s="168" t="str">
        <f ca="1" t="shared" si="7"/>
        <v>,0</v>
      </c>
      <c r="M125" s="168" t="str">
        <f ca="1" t="shared" si="8"/>
        <v>G</v>
      </c>
      <c r="N125" s="168" t="str">
        <f ca="1" t="shared" si="9"/>
        <v>C2</v>
      </c>
      <c r="O125" s="157"/>
    </row>
    <row r="126" spans="1:15" ht="39" customHeight="1">
      <c r="A126" s="47" t="s">
        <v>304</v>
      </c>
      <c r="B126" s="60" t="s">
        <v>214</v>
      </c>
      <c r="C126" s="49" t="s">
        <v>457</v>
      </c>
      <c r="D126" s="50" t="s">
        <v>313</v>
      </c>
      <c r="E126" s="51" t="s">
        <v>135</v>
      </c>
      <c r="F126" s="36">
        <v>280</v>
      </c>
      <c r="G126" s="1"/>
      <c r="H126" s="52">
        <f>ROUND(G126*F126,2)</f>
        <v>0</v>
      </c>
      <c r="I126" s="167">
        <f ca="1" t="shared" si="5"/>
      </c>
      <c r="J126" s="2" t="str">
        <f t="shared" si="6"/>
        <v>C034Construction of Barrier (180 mm ht, Separate)SD-203Am</v>
      </c>
      <c r="K126" s="3" t="e">
        <f>MATCH(J126,#REF!,0)</f>
        <v>#REF!</v>
      </c>
      <c r="L126" s="168" t="str">
        <f ca="1" t="shared" si="7"/>
        <v>,0</v>
      </c>
      <c r="M126" s="168" t="str">
        <f ca="1" t="shared" si="8"/>
        <v>C2</v>
      </c>
      <c r="N126" s="168" t="str">
        <f ca="1" t="shared" si="9"/>
        <v>C2</v>
      </c>
      <c r="O126" s="157"/>
    </row>
    <row r="127" spans="1:15" ht="41.25" customHeight="1">
      <c r="A127" s="47" t="s">
        <v>305</v>
      </c>
      <c r="B127" s="60" t="s">
        <v>215</v>
      </c>
      <c r="C127" s="49" t="s">
        <v>458</v>
      </c>
      <c r="D127" s="50" t="s">
        <v>240</v>
      </c>
      <c r="E127" s="51" t="s">
        <v>135</v>
      </c>
      <c r="F127" s="36">
        <v>140</v>
      </c>
      <c r="G127" s="1"/>
      <c r="H127" s="52">
        <f>ROUND(G127*F127,2)</f>
        <v>0</v>
      </c>
      <c r="I127" s="167">
        <f ca="1" t="shared" si="5"/>
      </c>
      <c r="J127" s="2" t="str">
        <f t="shared" si="6"/>
        <v>C037Construction of Modified Barrier (180 mm ht, Integral)SD-203Bm</v>
      </c>
      <c r="K127" s="3" t="e">
        <f>MATCH(J127,#REF!,0)</f>
        <v>#REF!</v>
      </c>
      <c r="L127" s="168" t="str">
        <f ca="1" t="shared" si="7"/>
        <v>,0</v>
      </c>
      <c r="M127" s="168" t="str">
        <f ca="1" t="shared" si="8"/>
        <v>C2</v>
      </c>
      <c r="N127" s="168" t="str">
        <f ca="1" t="shared" si="9"/>
        <v>C2</v>
      </c>
      <c r="O127" s="157"/>
    </row>
    <row r="128" spans="1:15" ht="39.75" customHeight="1">
      <c r="A128" s="47" t="s">
        <v>238</v>
      </c>
      <c r="B128" s="60" t="s">
        <v>216</v>
      </c>
      <c r="C128" s="49" t="s">
        <v>427</v>
      </c>
      <c r="D128" s="50" t="s">
        <v>378</v>
      </c>
      <c r="E128" s="51" t="s">
        <v>135</v>
      </c>
      <c r="F128" s="36">
        <v>60</v>
      </c>
      <c r="G128" s="1"/>
      <c r="H128" s="52">
        <f>ROUND(G128*F128,2)</f>
        <v>0</v>
      </c>
      <c r="I128" s="167">
        <f ca="1" t="shared" si="5"/>
      </c>
      <c r="J128" s="2" t="str">
        <f t="shared" si="6"/>
        <v>C046Construction of Curb Ramp (10-15 mm ht, Integral)SD-229Cm</v>
      </c>
      <c r="K128" s="3" t="e">
        <f>MATCH(J128,#REF!,0)</f>
        <v>#REF!</v>
      </c>
      <c r="L128" s="168" t="str">
        <f ca="1" t="shared" si="7"/>
        <v>,0</v>
      </c>
      <c r="M128" s="168" t="str">
        <f ca="1" t="shared" si="8"/>
        <v>C2</v>
      </c>
      <c r="N128" s="168" t="str">
        <f ca="1" t="shared" si="9"/>
        <v>C2</v>
      </c>
      <c r="O128" s="157"/>
    </row>
    <row r="129" spans="1:15" ht="46.5" customHeight="1">
      <c r="A129" s="47" t="s">
        <v>7</v>
      </c>
      <c r="B129" s="48" t="s">
        <v>121</v>
      </c>
      <c r="C129" s="49" t="s">
        <v>241</v>
      </c>
      <c r="D129" s="50" t="s">
        <v>387</v>
      </c>
      <c r="E129" s="76"/>
      <c r="F129" s="36"/>
      <c r="G129" s="59"/>
      <c r="H129" s="75"/>
      <c r="I129" s="167" t="str">
        <f ca="1" t="shared" si="5"/>
        <v>LOCKED</v>
      </c>
      <c r="J129" s="2" t="str">
        <f t="shared" si="6"/>
        <v>C055Construction of Asphaltic Concrete PavementsCW 3410-R8</v>
      </c>
      <c r="K129" s="3" t="e">
        <f>MATCH(J129,#REF!,0)</f>
        <v>#REF!</v>
      </c>
      <c r="L129" s="168" t="str">
        <f ca="1" t="shared" si="7"/>
        <v>,0</v>
      </c>
      <c r="M129" s="168" t="str">
        <f ca="1" t="shared" si="8"/>
        <v>G</v>
      </c>
      <c r="N129" s="168" t="str">
        <f ca="1" t="shared" si="9"/>
        <v>C2</v>
      </c>
      <c r="O129" s="157"/>
    </row>
    <row r="130" spans="1:15" ht="27.75" customHeight="1">
      <c r="A130" s="47" t="s">
        <v>244</v>
      </c>
      <c r="B130" s="60" t="s">
        <v>214</v>
      </c>
      <c r="C130" s="49" t="s">
        <v>220</v>
      </c>
      <c r="D130" s="50"/>
      <c r="E130" s="51"/>
      <c r="F130" s="36"/>
      <c r="G130" s="59"/>
      <c r="H130" s="75"/>
      <c r="I130" s="167" t="str">
        <f ca="1" t="shared" si="5"/>
        <v>LOCKED</v>
      </c>
      <c r="J130" s="2" t="str">
        <f t="shared" si="6"/>
        <v>C059Tie-ins and Approaches</v>
      </c>
      <c r="K130" s="3" t="e">
        <f>MATCH(J130,#REF!,0)</f>
        <v>#REF!</v>
      </c>
      <c r="L130" s="168" t="str">
        <f ca="1" t="shared" si="7"/>
        <v>,0</v>
      </c>
      <c r="M130" s="168" t="str">
        <f ca="1" t="shared" si="8"/>
        <v>G</v>
      </c>
      <c r="N130" s="168" t="str">
        <f ca="1" t="shared" si="9"/>
        <v>C2</v>
      </c>
      <c r="O130" s="157"/>
    </row>
    <row r="131" spans="1:15" ht="33" customHeight="1">
      <c r="A131" s="47" t="s">
        <v>245</v>
      </c>
      <c r="B131" s="60" t="s">
        <v>363</v>
      </c>
      <c r="C131" s="49" t="s">
        <v>376</v>
      </c>
      <c r="D131" s="50"/>
      <c r="E131" s="51" t="s">
        <v>133</v>
      </c>
      <c r="F131" s="36">
        <v>35</v>
      </c>
      <c r="G131" s="1"/>
      <c r="H131" s="52">
        <f>ROUND(G131*F131,2)</f>
        <v>0</v>
      </c>
      <c r="I131" s="167">
        <f ca="1" t="shared" si="5"/>
      </c>
      <c r="J131" s="2" t="str">
        <f t="shared" si="6"/>
        <v>C060Type IAtonne</v>
      </c>
      <c r="K131" s="3" t="e">
        <f>MATCH(J131,#REF!,0)</f>
        <v>#REF!</v>
      </c>
      <c r="L131" s="168" t="str">
        <f ca="1" t="shared" si="7"/>
        <v>,0</v>
      </c>
      <c r="M131" s="168" t="str">
        <f ca="1" t="shared" si="8"/>
        <v>C2</v>
      </c>
      <c r="N131" s="168" t="str">
        <f ca="1" t="shared" si="9"/>
        <v>C2</v>
      </c>
      <c r="O131" s="157"/>
    </row>
    <row r="132" spans="1:15" ht="34.5" customHeight="1">
      <c r="A132" s="77"/>
      <c r="B132" s="78"/>
      <c r="C132" s="79" t="s">
        <v>152</v>
      </c>
      <c r="D132" s="80"/>
      <c r="E132" s="80"/>
      <c r="F132" s="36"/>
      <c r="G132" s="45"/>
      <c r="H132" s="81"/>
      <c r="I132" s="167" t="str">
        <f ca="1" t="shared" si="5"/>
        <v>LOCKED</v>
      </c>
      <c r="J132" s="2" t="str">
        <f t="shared" si="6"/>
        <v>JOINT AND CRACK SEALING</v>
      </c>
      <c r="K132" s="3" t="e">
        <f>MATCH(J132,#REF!,0)</f>
        <v>#REF!</v>
      </c>
      <c r="L132" s="168" t="str">
        <f ca="1" t="shared" si="7"/>
        <v>,0</v>
      </c>
      <c r="M132" s="168" t="str">
        <f ca="1" t="shared" si="8"/>
        <v>G</v>
      </c>
      <c r="N132" s="168" t="str">
        <f ca="1" t="shared" si="9"/>
        <v>F2</v>
      </c>
      <c r="O132" s="157"/>
    </row>
    <row r="133" spans="1:15" ht="36.75" customHeight="1">
      <c r="A133" s="38" t="s">
        <v>308</v>
      </c>
      <c r="B133" s="48" t="s">
        <v>122</v>
      </c>
      <c r="C133" s="40" t="s">
        <v>54</v>
      </c>
      <c r="D133" s="41" t="s">
        <v>389</v>
      </c>
      <c r="E133" s="42" t="s">
        <v>135</v>
      </c>
      <c r="F133" s="36">
        <v>100</v>
      </c>
      <c r="G133" s="1"/>
      <c r="H133" s="43">
        <f>ROUND(G133*F133,2)</f>
        <v>0</v>
      </c>
      <c r="I133" s="167">
        <f aca="true" ca="1" t="shared" si="10" ref="I133:I196">IF(CELL("protect",$G133)=1,"LOCKED","")</f>
      </c>
      <c r="J133" s="2" t="str">
        <f aca="true" t="shared" si="11" ref="J133:J196">CLEAN(CONCATENATE(TRIM($A133),TRIM($C133),TRIM($D133),TRIM($E133)))</f>
        <v>D006Reflective Crack MaintenanceCW 3250-R7m</v>
      </c>
      <c r="K133" s="3" t="e">
        <f>MATCH(J133,#REF!,0)</f>
        <v>#REF!</v>
      </c>
      <c r="L133" s="168" t="str">
        <f aca="true" ca="1" t="shared" si="12" ref="L133:L196">CELL("format",$F133)</f>
        <v>,0</v>
      </c>
      <c r="M133" s="168" t="str">
        <f aca="true" ca="1" t="shared" si="13" ref="M133:M196">CELL("format",$G133)</f>
        <v>C2</v>
      </c>
      <c r="N133" s="168" t="str">
        <f aca="true" ca="1" t="shared" si="14" ref="N133:N196">CELL("format",$H133)</f>
        <v>C2</v>
      </c>
      <c r="O133" s="157"/>
    </row>
    <row r="134" spans="1:15" ht="30.75" customHeight="1">
      <c r="A134" s="47" t="s">
        <v>161</v>
      </c>
      <c r="B134" s="48" t="s">
        <v>123</v>
      </c>
      <c r="C134" s="49" t="s">
        <v>248</v>
      </c>
      <c r="D134" s="50" t="s">
        <v>459</v>
      </c>
      <c r="E134" s="51"/>
      <c r="F134" s="36"/>
      <c r="G134" s="59"/>
      <c r="H134" s="75"/>
      <c r="I134" s="167" t="str">
        <f ca="1" t="shared" si="10"/>
        <v>LOCKED</v>
      </c>
      <c r="J134" s="2" t="str">
        <f t="shared" si="11"/>
        <v>E003Catch BasinCW 2130-R12</v>
      </c>
      <c r="K134" s="3" t="e">
        <f>MATCH(J134,#REF!,0)</f>
        <v>#REF!</v>
      </c>
      <c r="L134" s="168" t="str">
        <f ca="1" t="shared" si="12"/>
        <v>,0</v>
      </c>
      <c r="M134" s="168" t="str">
        <f ca="1" t="shared" si="13"/>
        <v>G</v>
      </c>
      <c r="N134" s="168" t="str">
        <f ca="1" t="shared" si="14"/>
        <v>C2</v>
      </c>
      <c r="O134" s="157"/>
    </row>
    <row r="135" spans="1:15" ht="41.25" customHeight="1">
      <c r="A135" s="47" t="s">
        <v>162</v>
      </c>
      <c r="B135" s="61" t="s">
        <v>214</v>
      </c>
      <c r="C135" s="62" t="s">
        <v>460</v>
      </c>
      <c r="D135" s="63"/>
      <c r="E135" s="64" t="s">
        <v>134</v>
      </c>
      <c r="F135" s="65">
        <v>6</v>
      </c>
      <c r="G135" s="159"/>
      <c r="H135" s="66">
        <f>ROUND(G135*F135,2)</f>
        <v>0</v>
      </c>
      <c r="I135" s="167">
        <f ca="1" t="shared" si="10"/>
      </c>
      <c r="J135" s="2" t="str">
        <f t="shared" si="11"/>
        <v>E004SD-024, 1800 mm deepeach</v>
      </c>
      <c r="K135" s="3" t="e">
        <f>MATCH(J135,#REF!,0)</f>
        <v>#REF!</v>
      </c>
      <c r="L135" s="168" t="str">
        <f ca="1" t="shared" si="12"/>
        <v>,0</v>
      </c>
      <c r="M135" s="168" t="str">
        <f ca="1" t="shared" si="13"/>
        <v>C2</v>
      </c>
      <c r="N135" s="168" t="str">
        <f ca="1" t="shared" si="14"/>
        <v>C2</v>
      </c>
      <c r="O135" s="157"/>
    </row>
    <row r="136" spans="1:15" ht="55.5" customHeight="1">
      <c r="A136" s="47"/>
      <c r="B136" s="60"/>
      <c r="C136" s="67" t="s">
        <v>153</v>
      </c>
      <c r="D136" s="50"/>
      <c r="E136" s="51"/>
      <c r="F136" s="36"/>
      <c r="G136" s="68"/>
      <c r="H136" s="52"/>
      <c r="I136" s="167" t="str">
        <f ca="1" t="shared" si="10"/>
        <v>LOCKED</v>
      </c>
      <c r="J136" s="2" t="str">
        <f t="shared" si="11"/>
        <v>ASSOCIATED DRAINAGE AND UNDERGROUND WORKS</v>
      </c>
      <c r="K136" s="3" t="e">
        <f>MATCH(J136,#REF!,0)</f>
        <v>#REF!</v>
      </c>
      <c r="L136" s="168" t="str">
        <f ca="1" t="shared" si="12"/>
        <v>,0</v>
      </c>
      <c r="M136" s="168" t="str">
        <f ca="1" t="shared" si="13"/>
        <v>C2</v>
      </c>
      <c r="N136" s="168" t="str">
        <f ca="1" t="shared" si="14"/>
        <v>C2</v>
      </c>
      <c r="O136" s="157"/>
    </row>
    <row r="137" spans="1:15" ht="32.25" customHeight="1">
      <c r="A137" s="47" t="s">
        <v>165</v>
      </c>
      <c r="B137" s="48" t="s">
        <v>124</v>
      </c>
      <c r="C137" s="49" t="s">
        <v>251</v>
      </c>
      <c r="D137" s="50" t="s">
        <v>459</v>
      </c>
      <c r="E137" s="51"/>
      <c r="F137" s="36"/>
      <c r="G137" s="59"/>
      <c r="H137" s="75"/>
      <c r="I137" s="167" t="str">
        <f ca="1" t="shared" si="10"/>
        <v>LOCKED</v>
      </c>
      <c r="J137" s="2" t="str">
        <f t="shared" si="11"/>
        <v>E008Sewer ServiceCW 2130-R12</v>
      </c>
      <c r="K137" s="3" t="e">
        <f>MATCH(J137,#REF!,0)</f>
        <v>#REF!</v>
      </c>
      <c r="L137" s="168" t="str">
        <f ca="1" t="shared" si="12"/>
        <v>,0</v>
      </c>
      <c r="M137" s="168" t="str">
        <f ca="1" t="shared" si="13"/>
        <v>G</v>
      </c>
      <c r="N137" s="168" t="str">
        <f ca="1" t="shared" si="14"/>
        <v>C2</v>
      </c>
      <c r="O137" s="157"/>
    </row>
    <row r="138" spans="1:15" ht="29.25" customHeight="1">
      <c r="A138" s="47" t="s">
        <v>23</v>
      </c>
      <c r="B138" s="60" t="s">
        <v>214</v>
      </c>
      <c r="C138" s="106" t="s">
        <v>465</v>
      </c>
      <c r="D138" s="50"/>
      <c r="E138" s="51"/>
      <c r="F138" s="36"/>
      <c r="G138" s="59"/>
      <c r="H138" s="75"/>
      <c r="I138" s="167" t="str">
        <f ca="1" t="shared" si="10"/>
        <v>LOCKED</v>
      </c>
      <c r="J138" s="2" t="str">
        <f t="shared" si="11"/>
        <v>E009250 mm</v>
      </c>
      <c r="K138" s="3" t="e">
        <f>MATCH(J138,#REF!,0)</f>
        <v>#REF!</v>
      </c>
      <c r="L138" s="168" t="str">
        <f ca="1" t="shared" si="12"/>
        <v>,0</v>
      </c>
      <c r="M138" s="168" t="str">
        <f ca="1" t="shared" si="13"/>
        <v>G</v>
      </c>
      <c r="N138" s="168" t="str">
        <f ca="1" t="shared" si="14"/>
        <v>C2</v>
      </c>
      <c r="O138" s="157"/>
    </row>
    <row r="139" spans="1:15" ht="48" customHeight="1">
      <c r="A139" s="47" t="s">
        <v>24</v>
      </c>
      <c r="B139" s="60" t="s">
        <v>363</v>
      </c>
      <c r="C139" s="49" t="s">
        <v>481</v>
      </c>
      <c r="D139" s="50"/>
      <c r="E139" s="51" t="s">
        <v>135</v>
      </c>
      <c r="F139" s="36">
        <v>25</v>
      </c>
      <c r="G139" s="1"/>
      <c r="H139" s="52">
        <f>ROUND(G139*F139,2)</f>
        <v>0</v>
      </c>
      <c r="I139" s="167">
        <f ca="1" t="shared" si="10"/>
      </c>
      <c r="J139" s="2" t="str">
        <f t="shared" si="11"/>
        <v>E010In a Trench, Class B Bedding, Class 3 Backfillm</v>
      </c>
      <c r="K139" s="3" t="e">
        <f>MATCH(J139,#REF!,0)</f>
        <v>#REF!</v>
      </c>
      <c r="L139" s="168" t="str">
        <f ca="1" t="shared" si="12"/>
        <v>,0</v>
      </c>
      <c r="M139" s="168" t="str">
        <f ca="1" t="shared" si="13"/>
        <v>C2</v>
      </c>
      <c r="N139" s="168" t="str">
        <f ca="1" t="shared" si="14"/>
        <v>C2</v>
      </c>
      <c r="O139" s="157"/>
    </row>
    <row r="140" spans="1:15" ht="30" customHeight="1">
      <c r="A140" s="38" t="s">
        <v>26</v>
      </c>
      <c r="B140" s="48" t="s">
        <v>224</v>
      </c>
      <c r="C140" s="40" t="s">
        <v>252</v>
      </c>
      <c r="D140" s="41" t="s">
        <v>459</v>
      </c>
      <c r="E140" s="42"/>
      <c r="F140" s="88"/>
      <c r="G140" s="45"/>
      <c r="H140" s="89"/>
      <c r="I140" s="167" t="str">
        <f ca="1" t="shared" si="10"/>
        <v>LOCKED</v>
      </c>
      <c r="J140" s="2" t="str">
        <f t="shared" si="11"/>
        <v>E013Sewer Service RisersCW 2130-R12</v>
      </c>
      <c r="K140" s="3" t="e">
        <f>MATCH(J140,#REF!,0)</f>
        <v>#REF!</v>
      </c>
      <c r="L140" s="168" t="str">
        <f ca="1" t="shared" si="12"/>
        <v>F0</v>
      </c>
      <c r="M140" s="168" t="str">
        <f ca="1" t="shared" si="13"/>
        <v>G</v>
      </c>
      <c r="N140" s="168" t="str">
        <f ca="1" t="shared" si="14"/>
        <v>C2</v>
      </c>
      <c r="O140" s="157"/>
    </row>
    <row r="141" spans="1:15" ht="36.75" customHeight="1">
      <c r="A141" s="38" t="s">
        <v>27</v>
      </c>
      <c r="B141" s="60" t="s">
        <v>214</v>
      </c>
      <c r="C141" s="40" t="s">
        <v>379</v>
      </c>
      <c r="D141" s="41"/>
      <c r="E141" s="42" t="s">
        <v>315</v>
      </c>
      <c r="F141" s="36">
        <v>11</v>
      </c>
      <c r="G141" s="1"/>
      <c r="H141" s="43">
        <f>ROUND(G141*F141,2)</f>
        <v>0</v>
      </c>
      <c r="I141" s="167">
        <f ca="1" t="shared" si="10"/>
      </c>
      <c r="J141" s="2" t="str">
        <f t="shared" si="11"/>
        <v>E016SD-015vert m</v>
      </c>
      <c r="K141" s="3" t="e">
        <f>MATCH(J141,#REF!,0)</f>
        <v>#REF!</v>
      </c>
      <c r="L141" s="168" t="str">
        <f ca="1" t="shared" si="12"/>
        <v>,0</v>
      </c>
      <c r="M141" s="168" t="str">
        <f ca="1" t="shared" si="13"/>
        <v>C2</v>
      </c>
      <c r="N141" s="168" t="str">
        <f ca="1" t="shared" si="14"/>
        <v>C2</v>
      </c>
      <c r="O141" s="157"/>
    </row>
    <row r="142" spans="1:15" ht="42" customHeight="1">
      <c r="A142" s="47" t="s">
        <v>34</v>
      </c>
      <c r="B142" s="48" t="s">
        <v>157</v>
      </c>
      <c r="C142" s="107" t="s">
        <v>433</v>
      </c>
      <c r="D142" s="50" t="s">
        <v>459</v>
      </c>
      <c r="E142" s="51"/>
      <c r="F142" s="36"/>
      <c r="G142" s="59"/>
      <c r="H142" s="75"/>
      <c r="I142" s="167" t="str">
        <f ca="1" t="shared" si="10"/>
        <v>LOCKED</v>
      </c>
      <c r="J142" s="2" t="str">
        <f t="shared" si="11"/>
        <v>E023Replacing Existing Manhole and Catch Basin Frames &amp; CoversCW 2130-R12</v>
      </c>
      <c r="K142" s="3" t="e">
        <f>MATCH(J142,#REF!,0)</f>
        <v>#REF!</v>
      </c>
      <c r="L142" s="168" t="str">
        <f ca="1" t="shared" si="12"/>
        <v>,0</v>
      </c>
      <c r="M142" s="168" t="str">
        <f ca="1" t="shared" si="13"/>
        <v>G</v>
      </c>
      <c r="N142" s="168" t="str">
        <f ca="1" t="shared" si="14"/>
        <v>C2</v>
      </c>
      <c r="O142" s="157"/>
    </row>
    <row r="143" spans="1:15" ht="40.5" customHeight="1">
      <c r="A143" s="47" t="s">
        <v>35</v>
      </c>
      <c r="B143" s="60" t="s">
        <v>214</v>
      </c>
      <c r="C143" s="49" t="s">
        <v>345</v>
      </c>
      <c r="D143" s="50"/>
      <c r="E143" s="51" t="s">
        <v>134</v>
      </c>
      <c r="F143" s="36">
        <v>4</v>
      </c>
      <c r="G143" s="1"/>
      <c r="H143" s="52">
        <f>ROUND(G143*F143,2)</f>
        <v>0</v>
      </c>
      <c r="I143" s="167">
        <f ca="1" t="shared" si="10"/>
      </c>
      <c r="J143" s="2" t="str">
        <f t="shared" si="11"/>
        <v>E024AP-004 - Standard Frame for Manhole and Catch Basineach</v>
      </c>
      <c r="K143" s="3" t="e">
        <f>MATCH(J143,#REF!,0)</f>
        <v>#REF!</v>
      </c>
      <c r="L143" s="168" t="str">
        <f ca="1" t="shared" si="12"/>
        <v>,0</v>
      </c>
      <c r="M143" s="168" t="str">
        <f ca="1" t="shared" si="13"/>
        <v>C2</v>
      </c>
      <c r="N143" s="168" t="str">
        <f ca="1" t="shared" si="14"/>
        <v>C2</v>
      </c>
      <c r="O143" s="157"/>
    </row>
    <row r="144" spans="1:15" ht="44.25" customHeight="1">
      <c r="A144" s="47" t="s">
        <v>36</v>
      </c>
      <c r="B144" s="60" t="s">
        <v>215</v>
      </c>
      <c r="C144" s="49" t="s">
        <v>346</v>
      </c>
      <c r="D144" s="50"/>
      <c r="E144" s="51" t="s">
        <v>134</v>
      </c>
      <c r="F144" s="36">
        <v>4</v>
      </c>
      <c r="G144" s="1"/>
      <c r="H144" s="52">
        <f>ROUND(G144*F144,2)</f>
        <v>0</v>
      </c>
      <c r="I144" s="167">
        <f ca="1" t="shared" si="10"/>
      </c>
      <c r="J144" s="2" t="str">
        <f t="shared" si="11"/>
        <v>E025AP-005 - Standard Solid Cover for Standard Frameeach</v>
      </c>
      <c r="K144" s="3" t="e">
        <f>MATCH(J144,#REF!,0)</f>
        <v>#REF!</v>
      </c>
      <c r="L144" s="168" t="str">
        <f ca="1" t="shared" si="12"/>
        <v>,0</v>
      </c>
      <c r="M144" s="168" t="str">
        <f ca="1" t="shared" si="13"/>
        <v>C2</v>
      </c>
      <c r="N144" s="168" t="str">
        <f ca="1" t="shared" si="14"/>
        <v>C2</v>
      </c>
      <c r="O144" s="157"/>
    </row>
    <row r="145" spans="1:15" ht="31.5" customHeight="1">
      <c r="A145" s="47" t="s">
        <v>44</v>
      </c>
      <c r="B145" s="48" t="s">
        <v>201</v>
      </c>
      <c r="C145" s="107" t="s">
        <v>256</v>
      </c>
      <c r="D145" s="50" t="s">
        <v>459</v>
      </c>
      <c r="E145" s="51"/>
      <c r="F145" s="36"/>
      <c r="G145" s="59"/>
      <c r="H145" s="75"/>
      <c r="I145" s="167" t="str">
        <f ca="1" t="shared" si="10"/>
        <v>LOCKED</v>
      </c>
      <c r="J145" s="2" t="str">
        <f t="shared" si="11"/>
        <v>E036Connecting to Existing SewerCW 2130-R12</v>
      </c>
      <c r="K145" s="3" t="e">
        <f>MATCH(J145,#REF!,0)</f>
        <v>#REF!</v>
      </c>
      <c r="L145" s="168" t="str">
        <f ca="1" t="shared" si="12"/>
        <v>,0</v>
      </c>
      <c r="M145" s="168" t="str">
        <f ca="1" t="shared" si="13"/>
        <v>G</v>
      </c>
      <c r="N145" s="168" t="str">
        <f ca="1" t="shared" si="14"/>
        <v>C2</v>
      </c>
      <c r="O145" s="157"/>
    </row>
    <row r="146" spans="1:15" ht="30.75" customHeight="1">
      <c r="A146" s="47" t="s">
        <v>45</v>
      </c>
      <c r="B146" s="60" t="s">
        <v>214</v>
      </c>
      <c r="C146" s="108" t="s">
        <v>482</v>
      </c>
      <c r="D146" s="50"/>
      <c r="E146" s="51"/>
      <c r="F146" s="36"/>
      <c r="G146" s="59"/>
      <c r="H146" s="75"/>
      <c r="I146" s="167" t="str">
        <f ca="1" t="shared" si="10"/>
        <v>LOCKED</v>
      </c>
      <c r="J146" s="2" t="str">
        <f t="shared" si="11"/>
        <v>E037250 mm Sewer Service</v>
      </c>
      <c r="K146" s="3" t="e">
        <f>MATCH(J146,#REF!,0)</f>
        <v>#REF!</v>
      </c>
      <c r="L146" s="168" t="str">
        <f ca="1" t="shared" si="12"/>
        <v>,0</v>
      </c>
      <c r="M146" s="168" t="str">
        <f ca="1" t="shared" si="13"/>
        <v>G</v>
      </c>
      <c r="N146" s="168" t="str">
        <f ca="1" t="shared" si="14"/>
        <v>C2</v>
      </c>
      <c r="O146" s="157"/>
    </row>
    <row r="147" spans="1:15" ht="45.75" customHeight="1">
      <c r="A147" s="47" t="s">
        <v>46</v>
      </c>
      <c r="B147" s="60" t="s">
        <v>363</v>
      </c>
      <c r="C147" s="49" t="s">
        <v>483</v>
      </c>
      <c r="D147" s="50"/>
      <c r="E147" s="51" t="s">
        <v>134</v>
      </c>
      <c r="F147" s="36">
        <v>6</v>
      </c>
      <c r="G147" s="1"/>
      <c r="H147" s="52">
        <f aca="true" t="shared" si="15" ref="H147:H152">ROUND(G147*F147,2)</f>
        <v>0</v>
      </c>
      <c r="I147" s="167">
        <f ca="1" t="shared" si="10"/>
      </c>
      <c r="J147" s="2" t="str">
        <f t="shared" si="11"/>
        <v>E038Connecting to 300 mm Clay Combined Sewereach</v>
      </c>
      <c r="K147" s="3" t="e">
        <f>MATCH(J147,#REF!,0)</f>
        <v>#REF!</v>
      </c>
      <c r="L147" s="168" t="str">
        <f ca="1" t="shared" si="12"/>
        <v>,0</v>
      </c>
      <c r="M147" s="168" t="str">
        <f ca="1" t="shared" si="13"/>
        <v>C2</v>
      </c>
      <c r="N147" s="168" t="str">
        <f ca="1" t="shared" si="14"/>
        <v>C2</v>
      </c>
      <c r="O147" s="157"/>
    </row>
    <row r="148" spans="1:15" ht="36" customHeight="1">
      <c r="A148" s="47" t="s">
        <v>259</v>
      </c>
      <c r="B148" s="48" t="s">
        <v>199</v>
      </c>
      <c r="C148" s="49" t="s">
        <v>358</v>
      </c>
      <c r="D148" s="50" t="s">
        <v>459</v>
      </c>
      <c r="E148" s="51" t="s">
        <v>134</v>
      </c>
      <c r="F148" s="36">
        <v>10</v>
      </c>
      <c r="G148" s="1"/>
      <c r="H148" s="52">
        <f t="shared" si="15"/>
        <v>0</v>
      </c>
      <c r="I148" s="167">
        <f ca="1" t="shared" si="10"/>
      </c>
      <c r="J148" s="2" t="str">
        <f t="shared" si="11"/>
        <v>E046Removal of Existing Catch BasinsCW 2130-R12each</v>
      </c>
      <c r="K148" s="3" t="e">
        <f>MATCH(J148,#REF!,0)</f>
        <v>#REF!</v>
      </c>
      <c r="L148" s="168" t="str">
        <f ca="1" t="shared" si="12"/>
        <v>,0</v>
      </c>
      <c r="M148" s="168" t="str">
        <f ca="1" t="shared" si="13"/>
        <v>C2</v>
      </c>
      <c r="N148" s="168" t="str">
        <f ca="1" t="shared" si="14"/>
        <v>C2</v>
      </c>
      <c r="O148" s="157"/>
    </row>
    <row r="149" spans="1:15" ht="36" customHeight="1">
      <c r="A149" s="38" t="s">
        <v>261</v>
      </c>
      <c r="B149" s="48" t="s">
        <v>273</v>
      </c>
      <c r="C149" s="40" t="s">
        <v>257</v>
      </c>
      <c r="D149" s="41" t="s">
        <v>459</v>
      </c>
      <c r="E149" s="42" t="s">
        <v>134</v>
      </c>
      <c r="F149" s="36">
        <v>1</v>
      </c>
      <c r="G149" s="1"/>
      <c r="H149" s="43">
        <f t="shared" si="15"/>
        <v>0</v>
      </c>
      <c r="I149" s="167">
        <f ca="1" t="shared" si="10"/>
      </c>
      <c r="J149" s="2" t="str">
        <f t="shared" si="11"/>
        <v>E047Removal of Existing Catch PitCW 2130-R12each</v>
      </c>
      <c r="K149" s="3" t="e">
        <f>MATCH(J149,#REF!,0)</f>
        <v>#REF!</v>
      </c>
      <c r="L149" s="168" t="str">
        <f ca="1" t="shared" si="12"/>
        <v>,0</v>
      </c>
      <c r="M149" s="168" t="str">
        <f ca="1" t="shared" si="13"/>
        <v>C2</v>
      </c>
      <c r="N149" s="168" t="str">
        <f ca="1" t="shared" si="14"/>
        <v>C2</v>
      </c>
      <c r="O149" s="157"/>
    </row>
    <row r="150" spans="1:15" ht="39" customHeight="1">
      <c r="A150" s="38" t="s">
        <v>263</v>
      </c>
      <c r="B150" s="48" t="s">
        <v>200</v>
      </c>
      <c r="C150" s="40" t="s">
        <v>1</v>
      </c>
      <c r="D150" s="41" t="s">
        <v>459</v>
      </c>
      <c r="E150" s="42" t="s">
        <v>134</v>
      </c>
      <c r="F150" s="36">
        <v>3</v>
      </c>
      <c r="G150" s="1"/>
      <c r="H150" s="43">
        <f>ROUND(G150*F150,2)</f>
        <v>0</v>
      </c>
      <c r="I150" s="167">
        <f ca="1" t="shared" si="10"/>
      </c>
      <c r="J150" s="2" t="str">
        <f t="shared" si="11"/>
        <v>E050Abandoning Existing Drainage InletsCW 2130-R12each</v>
      </c>
      <c r="K150" s="3" t="e">
        <f>MATCH(J150,#REF!,0)</f>
        <v>#REF!</v>
      </c>
      <c r="L150" s="168" t="str">
        <f ca="1" t="shared" si="12"/>
        <v>,0</v>
      </c>
      <c r="M150" s="168" t="str">
        <f ca="1" t="shared" si="13"/>
        <v>C2</v>
      </c>
      <c r="N150" s="168" t="str">
        <f ca="1" t="shared" si="14"/>
        <v>C2</v>
      </c>
      <c r="O150" s="157"/>
    </row>
    <row r="151" spans="1:15" ht="38.25" customHeight="1">
      <c r="A151" s="47" t="s">
        <v>264</v>
      </c>
      <c r="B151" s="48" t="s">
        <v>280</v>
      </c>
      <c r="C151" s="49" t="s">
        <v>202</v>
      </c>
      <c r="D151" s="50" t="s">
        <v>467</v>
      </c>
      <c r="E151" s="51" t="s">
        <v>135</v>
      </c>
      <c r="F151" s="36">
        <v>144</v>
      </c>
      <c r="G151" s="1"/>
      <c r="H151" s="52">
        <f t="shared" si="15"/>
        <v>0</v>
      </c>
      <c r="I151" s="167">
        <f ca="1" t="shared" si="10"/>
      </c>
      <c r="J151" s="2" t="str">
        <f t="shared" si="11"/>
        <v>E051Installation of SubdrainsCW 3120-R4m</v>
      </c>
      <c r="K151" s="3" t="e">
        <f>MATCH(J151,#REF!,0)</f>
        <v>#REF!</v>
      </c>
      <c r="L151" s="168" t="str">
        <f ca="1" t="shared" si="12"/>
        <v>,0</v>
      </c>
      <c r="M151" s="168" t="str">
        <f ca="1" t="shared" si="13"/>
        <v>C2</v>
      </c>
      <c r="N151" s="168" t="str">
        <f ca="1" t="shared" si="14"/>
        <v>C2</v>
      </c>
      <c r="O151" s="157"/>
    </row>
    <row r="152" spans="1:15" ht="43.5" customHeight="1">
      <c r="A152" s="47"/>
      <c r="B152" s="48" t="s">
        <v>338</v>
      </c>
      <c r="C152" s="49" t="s">
        <v>484</v>
      </c>
      <c r="D152" s="50" t="s">
        <v>459</v>
      </c>
      <c r="E152" s="51" t="s">
        <v>134</v>
      </c>
      <c r="F152" s="36">
        <v>10</v>
      </c>
      <c r="G152" s="1"/>
      <c r="H152" s="52">
        <f t="shared" si="15"/>
        <v>0</v>
      </c>
      <c r="I152" s="167">
        <f ca="1" t="shared" si="10"/>
      </c>
      <c r="J152" s="2" t="str">
        <f t="shared" si="11"/>
        <v>Abandoning Existing Sewer Services Under PavementCW 2130-R12each</v>
      </c>
      <c r="K152" s="3" t="e">
        <f>MATCH(J152,#REF!,0)</f>
        <v>#REF!</v>
      </c>
      <c r="L152" s="168" t="str">
        <f ca="1" t="shared" si="12"/>
        <v>,0</v>
      </c>
      <c r="M152" s="168" t="str">
        <f ca="1" t="shared" si="13"/>
        <v>C2</v>
      </c>
      <c r="N152" s="168" t="str">
        <f ca="1" t="shared" si="14"/>
        <v>C2</v>
      </c>
      <c r="O152" s="157"/>
    </row>
    <row r="153" spans="1:15" ht="30.75" customHeight="1">
      <c r="A153" s="15"/>
      <c r="B153" s="92"/>
      <c r="C153" s="54" t="s">
        <v>154</v>
      </c>
      <c r="D153" s="55"/>
      <c r="E153" s="93"/>
      <c r="F153" s="36"/>
      <c r="G153" s="122"/>
      <c r="H153" s="57"/>
      <c r="I153" s="167" t="str">
        <f ca="1" t="shared" si="10"/>
        <v>LOCKED</v>
      </c>
      <c r="J153" s="2" t="str">
        <f t="shared" si="11"/>
        <v>ADJUSTMENTS</v>
      </c>
      <c r="K153" s="3" t="e">
        <f>MATCH(J153,#REF!,0)</f>
        <v>#REF!</v>
      </c>
      <c r="L153" s="168" t="str">
        <f ca="1" t="shared" si="12"/>
        <v>,0</v>
      </c>
      <c r="M153" s="168" t="str">
        <f ca="1" t="shared" si="13"/>
        <v>C2</v>
      </c>
      <c r="N153" s="168" t="str">
        <f ca="1" t="shared" si="14"/>
        <v>C2</v>
      </c>
      <c r="O153" s="157"/>
    </row>
    <row r="154" spans="1:15" ht="45.75" customHeight="1">
      <c r="A154" s="47" t="s">
        <v>166</v>
      </c>
      <c r="B154" s="48" t="s">
        <v>422</v>
      </c>
      <c r="C154" s="49" t="s">
        <v>322</v>
      </c>
      <c r="D154" s="50" t="s">
        <v>2</v>
      </c>
      <c r="E154" s="51" t="s">
        <v>134</v>
      </c>
      <c r="F154" s="36">
        <v>4</v>
      </c>
      <c r="G154" s="1"/>
      <c r="H154" s="52">
        <f>ROUND(G154*F154,2)</f>
        <v>0</v>
      </c>
      <c r="I154" s="167">
        <f ca="1" t="shared" si="10"/>
      </c>
      <c r="J154" s="2" t="str">
        <f t="shared" si="11"/>
        <v>F001Adjustment of Catch Basins / Manholes FramesCW 3210-R7each</v>
      </c>
      <c r="K154" s="3" t="e">
        <f>MATCH(J154,#REF!,0)</f>
        <v>#REF!</v>
      </c>
      <c r="L154" s="168" t="str">
        <f ca="1" t="shared" si="12"/>
        <v>,0</v>
      </c>
      <c r="M154" s="168" t="str">
        <f ca="1" t="shared" si="13"/>
        <v>C2</v>
      </c>
      <c r="N154" s="168" t="str">
        <f ca="1" t="shared" si="14"/>
        <v>C2</v>
      </c>
      <c r="O154" s="157"/>
    </row>
    <row r="155" spans="1:15" ht="29.25" customHeight="1">
      <c r="A155" s="47" t="s">
        <v>167</v>
      </c>
      <c r="B155" s="48" t="s">
        <v>485</v>
      </c>
      <c r="C155" s="49" t="s">
        <v>352</v>
      </c>
      <c r="D155" s="50" t="s">
        <v>459</v>
      </c>
      <c r="E155" s="51"/>
      <c r="F155" s="36"/>
      <c r="G155" s="68"/>
      <c r="H155" s="75"/>
      <c r="I155" s="167" t="str">
        <f ca="1" t="shared" si="10"/>
        <v>LOCKED</v>
      </c>
      <c r="J155" s="2" t="str">
        <f t="shared" si="11"/>
        <v>F002Replacing Existing RisersCW 2130-R12</v>
      </c>
      <c r="K155" s="3" t="e">
        <f>MATCH(J155,#REF!,0)</f>
        <v>#REF!</v>
      </c>
      <c r="L155" s="168" t="str">
        <f ca="1" t="shared" si="12"/>
        <v>,0</v>
      </c>
      <c r="M155" s="168" t="str">
        <f ca="1" t="shared" si="13"/>
        <v>C2</v>
      </c>
      <c r="N155" s="168" t="str">
        <f ca="1" t="shared" si="14"/>
        <v>C2</v>
      </c>
      <c r="O155" s="157"/>
    </row>
    <row r="156" spans="1:15" ht="37.5" customHeight="1">
      <c r="A156" s="47" t="s">
        <v>353</v>
      </c>
      <c r="B156" s="60" t="s">
        <v>214</v>
      </c>
      <c r="C156" s="49" t="s">
        <v>359</v>
      </c>
      <c r="D156" s="50"/>
      <c r="E156" s="51" t="s">
        <v>136</v>
      </c>
      <c r="F156" s="36">
        <v>3</v>
      </c>
      <c r="G156" s="1"/>
      <c r="H156" s="52">
        <f>ROUND(G156*F156,2)</f>
        <v>0</v>
      </c>
      <c r="I156" s="167">
        <f ca="1" t="shared" si="10"/>
      </c>
      <c r="J156" s="2" t="str">
        <f t="shared" si="11"/>
        <v>F002APre-cast Concrete Risersvert. m</v>
      </c>
      <c r="K156" s="3" t="e">
        <f>MATCH(J156,#REF!,0)</f>
        <v>#REF!</v>
      </c>
      <c r="L156" s="168" t="str">
        <f ca="1" t="shared" si="12"/>
        <v>,0</v>
      </c>
      <c r="M156" s="168" t="str">
        <f ca="1" t="shared" si="13"/>
        <v>C2</v>
      </c>
      <c r="N156" s="168" t="str">
        <f ca="1" t="shared" si="14"/>
        <v>C2</v>
      </c>
      <c r="O156" s="157"/>
    </row>
    <row r="157" spans="1:15" ht="31.5" customHeight="1">
      <c r="A157" s="47" t="s">
        <v>168</v>
      </c>
      <c r="B157" s="48" t="s">
        <v>486</v>
      </c>
      <c r="C157" s="49" t="s">
        <v>325</v>
      </c>
      <c r="D157" s="50" t="s">
        <v>2</v>
      </c>
      <c r="E157" s="51"/>
      <c r="F157" s="36"/>
      <c r="G157" s="59"/>
      <c r="H157" s="75"/>
      <c r="I157" s="167" t="str">
        <f ca="1" t="shared" si="10"/>
        <v>LOCKED</v>
      </c>
      <c r="J157" s="2" t="str">
        <f t="shared" si="11"/>
        <v>F003Lifter RingsCW 3210-R7</v>
      </c>
      <c r="K157" s="3" t="e">
        <f>MATCH(J157,#REF!,0)</f>
        <v>#REF!</v>
      </c>
      <c r="L157" s="168" t="str">
        <f ca="1" t="shared" si="12"/>
        <v>,0</v>
      </c>
      <c r="M157" s="168" t="str">
        <f ca="1" t="shared" si="13"/>
        <v>G</v>
      </c>
      <c r="N157" s="168" t="str">
        <f ca="1" t="shared" si="14"/>
        <v>C2</v>
      </c>
      <c r="O157" s="157"/>
    </row>
    <row r="158" spans="1:15" ht="35.25" customHeight="1">
      <c r="A158" s="38" t="s">
        <v>169</v>
      </c>
      <c r="B158" s="61" t="s">
        <v>214</v>
      </c>
      <c r="C158" s="83" t="s">
        <v>429</v>
      </c>
      <c r="D158" s="84"/>
      <c r="E158" s="85" t="s">
        <v>134</v>
      </c>
      <c r="F158" s="65">
        <v>4</v>
      </c>
      <c r="G158" s="159"/>
      <c r="H158" s="86">
        <f>ROUND(G158*F158,2)</f>
        <v>0</v>
      </c>
      <c r="I158" s="167">
        <f ca="1" t="shared" si="10"/>
      </c>
      <c r="J158" s="2" t="str">
        <f t="shared" si="11"/>
        <v>F00551 mmeach</v>
      </c>
      <c r="K158" s="3" t="e">
        <f>MATCH(J158,#REF!,0)</f>
        <v>#REF!</v>
      </c>
      <c r="L158" s="168" t="str">
        <f ca="1" t="shared" si="12"/>
        <v>,0</v>
      </c>
      <c r="M158" s="168" t="str">
        <f ca="1" t="shared" si="13"/>
        <v>C2</v>
      </c>
      <c r="N158" s="168" t="str">
        <f ca="1" t="shared" si="14"/>
        <v>C2</v>
      </c>
      <c r="O158" s="157"/>
    </row>
    <row r="159" spans="1:15" ht="42" customHeight="1">
      <c r="A159" s="47"/>
      <c r="B159" s="48"/>
      <c r="C159" s="67" t="s">
        <v>487</v>
      </c>
      <c r="D159" s="50"/>
      <c r="E159" s="51"/>
      <c r="F159" s="36"/>
      <c r="G159" s="68"/>
      <c r="H159" s="52"/>
      <c r="I159" s="167" t="str">
        <f ca="1" t="shared" si="10"/>
        <v>LOCKED</v>
      </c>
      <c r="J159" s="2" t="str">
        <f t="shared" si="11"/>
        <v>ADJUSTMENTS (Cont'd.)</v>
      </c>
      <c r="K159" s="3" t="e">
        <f>MATCH(J159,#REF!,0)</f>
        <v>#REF!</v>
      </c>
      <c r="L159" s="168" t="str">
        <f ca="1" t="shared" si="12"/>
        <v>,0</v>
      </c>
      <c r="M159" s="168" t="str">
        <f ca="1" t="shared" si="13"/>
        <v>C2</v>
      </c>
      <c r="N159" s="168" t="str">
        <f ca="1" t="shared" si="14"/>
        <v>C2</v>
      </c>
      <c r="O159" s="157"/>
    </row>
    <row r="160" spans="1:15" ht="42" customHeight="1">
      <c r="A160" s="47" t="s">
        <v>170</v>
      </c>
      <c r="B160" s="48" t="s">
        <v>488</v>
      </c>
      <c r="C160" s="49" t="s">
        <v>323</v>
      </c>
      <c r="D160" s="50" t="s">
        <v>2</v>
      </c>
      <c r="E160" s="51" t="s">
        <v>134</v>
      </c>
      <c r="F160" s="36">
        <v>7</v>
      </c>
      <c r="G160" s="1"/>
      <c r="H160" s="52">
        <f>ROUND(G160*F160,2)</f>
        <v>0</v>
      </c>
      <c r="I160" s="167">
        <f ca="1" t="shared" si="10"/>
      </c>
      <c r="J160" s="2" t="str">
        <f t="shared" si="11"/>
        <v>F009Adjustment of Valve BoxesCW 3210-R7each</v>
      </c>
      <c r="K160" s="3" t="e">
        <f>MATCH(J160,#REF!,0)</f>
        <v>#REF!</v>
      </c>
      <c r="L160" s="168" t="str">
        <f ca="1" t="shared" si="12"/>
        <v>,0</v>
      </c>
      <c r="M160" s="168" t="str">
        <f ca="1" t="shared" si="13"/>
        <v>C2</v>
      </c>
      <c r="N160" s="168" t="str">
        <f ca="1" t="shared" si="14"/>
        <v>C2</v>
      </c>
      <c r="O160" s="157"/>
    </row>
    <row r="161" spans="1:15" ht="41.25" customHeight="1">
      <c r="A161" s="47" t="s">
        <v>274</v>
      </c>
      <c r="B161" s="48" t="s">
        <v>489</v>
      </c>
      <c r="C161" s="49" t="s">
        <v>326</v>
      </c>
      <c r="D161" s="50" t="s">
        <v>2</v>
      </c>
      <c r="E161" s="51" t="s">
        <v>134</v>
      </c>
      <c r="F161" s="36">
        <v>1</v>
      </c>
      <c r="G161" s="1"/>
      <c r="H161" s="52">
        <f>ROUND(G161*F161,2)</f>
        <v>0</v>
      </c>
      <c r="I161" s="167">
        <f ca="1" t="shared" si="10"/>
      </c>
      <c r="J161" s="2" t="str">
        <f t="shared" si="11"/>
        <v>F010Valve Box ExtensionsCW 3210-R7each</v>
      </c>
      <c r="K161" s="3" t="e">
        <f>MATCH(J161,#REF!,0)</f>
        <v>#REF!</v>
      </c>
      <c r="L161" s="168" t="str">
        <f ca="1" t="shared" si="12"/>
        <v>,0</v>
      </c>
      <c r="M161" s="168" t="str">
        <f ca="1" t="shared" si="13"/>
        <v>C2</v>
      </c>
      <c r="N161" s="168" t="str">
        <f ca="1" t="shared" si="14"/>
        <v>C2</v>
      </c>
      <c r="O161" s="157"/>
    </row>
    <row r="162" spans="1:15" ht="38.25" customHeight="1">
      <c r="A162" s="47" t="s">
        <v>171</v>
      </c>
      <c r="B162" s="48" t="s">
        <v>490</v>
      </c>
      <c r="C162" s="49" t="s">
        <v>324</v>
      </c>
      <c r="D162" s="50" t="s">
        <v>2</v>
      </c>
      <c r="E162" s="51" t="s">
        <v>134</v>
      </c>
      <c r="F162" s="36">
        <v>8</v>
      </c>
      <c r="G162" s="1"/>
      <c r="H162" s="52">
        <f>ROUND(G162*F162,2)</f>
        <v>0</v>
      </c>
      <c r="I162" s="167">
        <f ca="1" t="shared" si="10"/>
      </c>
      <c r="J162" s="2" t="str">
        <f t="shared" si="11"/>
        <v>F011Adjustment of Curb Stop BoxesCW 3210-R7each</v>
      </c>
      <c r="K162" s="3" t="e">
        <f>MATCH(J162,#REF!,0)</f>
        <v>#REF!</v>
      </c>
      <c r="L162" s="168" t="str">
        <f ca="1" t="shared" si="12"/>
        <v>,0</v>
      </c>
      <c r="M162" s="168" t="str">
        <f ca="1" t="shared" si="13"/>
        <v>C2</v>
      </c>
      <c r="N162" s="168" t="str">
        <f ca="1" t="shared" si="14"/>
        <v>C2</v>
      </c>
      <c r="O162" s="157"/>
    </row>
    <row r="163" spans="1:15" ht="38.25" customHeight="1">
      <c r="A163" s="38" t="s">
        <v>172</v>
      </c>
      <c r="B163" s="48" t="s">
        <v>491</v>
      </c>
      <c r="C163" s="40" t="s">
        <v>327</v>
      </c>
      <c r="D163" s="41" t="s">
        <v>2</v>
      </c>
      <c r="E163" s="42" t="s">
        <v>134</v>
      </c>
      <c r="F163" s="36">
        <v>1</v>
      </c>
      <c r="G163" s="1"/>
      <c r="H163" s="43">
        <f>ROUND(G163*F163,2)</f>
        <v>0</v>
      </c>
      <c r="I163" s="167">
        <f ca="1" t="shared" si="10"/>
      </c>
      <c r="J163" s="2" t="str">
        <f t="shared" si="11"/>
        <v>F018Curb Stop ExtensionsCW 3210-R7each</v>
      </c>
      <c r="K163" s="3" t="e">
        <f>MATCH(J163,#REF!,0)</f>
        <v>#REF!</v>
      </c>
      <c r="L163" s="168" t="str">
        <f ca="1" t="shared" si="12"/>
        <v>,0</v>
      </c>
      <c r="M163" s="168" t="str">
        <f ca="1" t="shared" si="13"/>
        <v>C2</v>
      </c>
      <c r="N163" s="168" t="str">
        <f ca="1" t="shared" si="14"/>
        <v>C2</v>
      </c>
      <c r="O163" s="157"/>
    </row>
    <row r="164" spans="1:15" ht="36" customHeight="1">
      <c r="A164" s="15"/>
      <c r="B164" s="53"/>
      <c r="C164" s="54" t="s">
        <v>155</v>
      </c>
      <c r="D164" s="55"/>
      <c r="E164" s="56"/>
      <c r="F164" s="36"/>
      <c r="G164" s="122"/>
      <c r="H164" s="57"/>
      <c r="I164" s="167" t="str">
        <f ca="1" t="shared" si="10"/>
        <v>LOCKED</v>
      </c>
      <c r="J164" s="2" t="str">
        <f t="shared" si="11"/>
        <v>LANDSCAPING</v>
      </c>
      <c r="K164" s="3" t="e">
        <f>MATCH(J164,#REF!,0)</f>
        <v>#REF!</v>
      </c>
      <c r="L164" s="168" t="str">
        <f ca="1" t="shared" si="12"/>
        <v>,0</v>
      </c>
      <c r="M164" s="168" t="str">
        <f ca="1" t="shared" si="13"/>
        <v>C2</v>
      </c>
      <c r="N164" s="168" t="str">
        <f ca="1" t="shared" si="14"/>
        <v>C2</v>
      </c>
      <c r="O164" s="157"/>
    </row>
    <row r="165" spans="1:15" ht="33" customHeight="1">
      <c r="A165" s="58" t="s">
        <v>173</v>
      </c>
      <c r="B165" s="48" t="s">
        <v>492</v>
      </c>
      <c r="C165" s="49" t="s">
        <v>101</v>
      </c>
      <c r="D165" s="50" t="s">
        <v>5</v>
      </c>
      <c r="E165" s="51"/>
      <c r="F165" s="36"/>
      <c r="G165" s="59"/>
      <c r="H165" s="52"/>
      <c r="I165" s="167" t="str">
        <f ca="1" t="shared" si="10"/>
        <v>LOCKED</v>
      </c>
      <c r="J165" s="2" t="str">
        <f t="shared" si="11"/>
        <v>G001SoddingCW 3510-R9</v>
      </c>
      <c r="K165" s="3" t="e">
        <f>MATCH(J165,#REF!,0)</f>
        <v>#REF!</v>
      </c>
      <c r="L165" s="168" t="str">
        <f ca="1" t="shared" si="12"/>
        <v>,0</v>
      </c>
      <c r="M165" s="168" t="str">
        <f ca="1" t="shared" si="13"/>
        <v>G</v>
      </c>
      <c r="N165" s="168" t="str">
        <f ca="1" t="shared" si="14"/>
        <v>C2</v>
      </c>
      <c r="O165" s="157"/>
    </row>
    <row r="166" spans="1:15" ht="33.75" customHeight="1">
      <c r="A166" s="58" t="s">
        <v>174</v>
      </c>
      <c r="B166" s="60" t="s">
        <v>214</v>
      </c>
      <c r="C166" s="49" t="s">
        <v>430</v>
      </c>
      <c r="D166" s="50"/>
      <c r="E166" s="51" t="s">
        <v>131</v>
      </c>
      <c r="F166" s="36">
        <v>125</v>
      </c>
      <c r="G166" s="1"/>
      <c r="H166" s="52">
        <f>ROUND(G166*F166,2)</f>
        <v>0</v>
      </c>
      <c r="I166" s="167">
        <f ca="1" t="shared" si="10"/>
      </c>
      <c r="J166" s="2" t="str">
        <f t="shared" si="11"/>
        <v>G002width &lt; 600 mmm²</v>
      </c>
      <c r="K166" s="3" t="e">
        <f>MATCH(J166,#REF!,0)</f>
        <v>#REF!</v>
      </c>
      <c r="L166" s="168" t="str">
        <f ca="1" t="shared" si="12"/>
        <v>,0</v>
      </c>
      <c r="M166" s="168" t="str">
        <f ca="1" t="shared" si="13"/>
        <v>C2</v>
      </c>
      <c r="N166" s="168" t="str">
        <f ca="1" t="shared" si="14"/>
        <v>C2</v>
      </c>
      <c r="O166" s="157"/>
    </row>
    <row r="167" spans="1:15" ht="41.25" customHeight="1">
      <c r="A167" s="58" t="s">
        <v>175</v>
      </c>
      <c r="B167" s="60" t="s">
        <v>215</v>
      </c>
      <c r="C167" s="49" t="s">
        <v>431</v>
      </c>
      <c r="D167" s="50"/>
      <c r="E167" s="51" t="s">
        <v>131</v>
      </c>
      <c r="F167" s="36">
        <v>1975</v>
      </c>
      <c r="G167" s="1"/>
      <c r="H167" s="52">
        <f>ROUND(G167*F167,2)</f>
        <v>0</v>
      </c>
      <c r="I167" s="167">
        <f ca="1" t="shared" si="10"/>
      </c>
      <c r="J167" s="2" t="str">
        <f t="shared" si="11"/>
        <v>G003width &gt; or = 600 mmm²</v>
      </c>
      <c r="K167" s="3" t="e">
        <f>MATCH(J167,#REF!,0)</f>
        <v>#REF!</v>
      </c>
      <c r="L167" s="168" t="str">
        <f ca="1" t="shared" si="12"/>
        <v>,0</v>
      </c>
      <c r="M167" s="168" t="str">
        <f ca="1" t="shared" si="13"/>
        <v>C2</v>
      </c>
      <c r="N167" s="168" t="str">
        <f ca="1" t="shared" si="14"/>
        <v>C2</v>
      </c>
      <c r="O167" s="157"/>
    </row>
    <row r="168" spans="1:15" s="97" customFormat="1" ht="45" customHeight="1" thickBot="1">
      <c r="A168" s="94"/>
      <c r="B168" s="95" t="str">
        <f>B87</f>
        <v>B</v>
      </c>
      <c r="C168" s="188" t="str">
        <f>C87</f>
        <v>PAVEMENT RECONSTRUCTION:  HUGO STREET NORTH - PEMBINA HIGHWAY TO FLEET AVENUE</v>
      </c>
      <c r="D168" s="189"/>
      <c r="E168" s="189"/>
      <c r="F168" s="190"/>
      <c r="G168" s="133" t="s">
        <v>476</v>
      </c>
      <c r="H168" s="96">
        <f>SUM(H87:H167)</f>
        <v>0</v>
      </c>
      <c r="I168" s="167" t="str">
        <f ca="1" t="shared" si="10"/>
        <v>LOCKED</v>
      </c>
      <c r="J168" s="2" t="str">
        <f t="shared" si="11"/>
        <v>PAVEMENT RECONSTRUCTION: HUGO STREET NORTH - PEMBINA HIGHWAY TO FLEET AVENUE</v>
      </c>
      <c r="K168" s="3" t="e">
        <f>MATCH(J168,#REF!,0)</f>
        <v>#REF!</v>
      </c>
      <c r="L168" s="168" t="str">
        <f ca="1" t="shared" si="12"/>
        <v>F0</v>
      </c>
      <c r="M168" s="168" t="str">
        <f ca="1" t="shared" si="13"/>
        <v>C2</v>
      </c>
      <c r="N168" s="168" t="str">
        <f ca="1" t="shared" si="14"/>
        <v>C2</v>
      </c>
      <c r="O168" s="157"/>
    </row>
    <row r="169" spans="1:15" s="97" customFormat="1" ht="45" customHeight="1" thickTop="1">
      <c r="A169" s="15"/>
      <c r="B169" s="109" t="s">
        <v>222</v>
      </c>
      <c r="C169" s="193" t="s">
        <v>493</v>
      </c>
      <c r="D169" s="193"/>
      <c r="E169" s="193"/>
      <c r="F169" s="193"/>
      <c r="G169" s="193"/>
      <c r="H169" s="194"/>
      <c r="I169" s="167" t="str">
        <f ca="1" t="shared" si="10"/>
        <v>LOCKED</v>
      </c>
      <c r="J169" s="2" t="str">
        <f t="shared" si="11"/>
        <v>PAVEMENT RECONSTRUCTION AND REHABILITATION: ACADIA BAY TO KILLARNEY AVENUE TO KILLARNEY AVENUE</v>
      </c>
      <c r="K169" s="3" t="e">
        <f>MATCH(J169,#REF!,0)</f>
        <v>#REF!</v>
      </c>
      <c r="L169" s="168" t="str">
        <f ca="1" t="shared" si="12"/>
        <v>G</v>
      </c>
      <c r="M169" s="168" t="str">
        <f ca="1" t="shared" si="13"/>
        <v>G</v>
      </c>
      <c r="N169" s="168" t="str">
        <f ca="1" t="shared" si="14"/>
        <v>G</v>
      </c>
      <c r="O169" s="157"/>
    </row>
    <row r="170" spans="1:15" s="97" customFormat="1" ht="45" customHeight="1">
      <c r="A170" s="15"/>
      <c r="B170" s="53"/>
      <c r="C170" s="99" t="s">
        <v>149</v>
      </c>
      <c r="D170" s="55"/>
      <c r="E170" s="100" t="s">
        <v>126</v>
      </c>
      <c r="F170" s="101" t="s">
        <v>126</v>
      </c>
      <c r="G170" s="122" t="s">
        <v>126</v>
      </c>
      <c r="H170" s="57"/>
      <c r="I170" s="167" t="str">
        <f ca="1" t="shared" si="10"/>
        <v>LOCKED</v>
      </c>
      <c r="J170" s="2" t="str">
        <f t="shared" si="11"/>
        <v>EARTH AND BASE WORKS</v>
      </c>
      <c r="K170" s="3" t="e">
        <f>MATCH(J170,#REF!,0)</f>
        <v>#REF!</v>
      </c>
      <c r="L170" s="168" t="str">
        <f ca="1" t="shared" si="12"/>
        <v>,0</v>
      </c>
      <c r="M170" s="168" t="str">
        <f ca="1" t="shared" si="13"/>
        <v>C2</v>
      </c>
      <c r="N170" s="168" t="str">
        <f ca="1" t="shared" si="14"/>
        <v>C2</v>
      </c>
      <c r="O170" s="157"/>
    </row>
    <row r="171" spans="1:15" s="97" customFormat="1" ht="45" customHeight="1">
      <c r="A171" s="47" t="s">
        <v>266</v>
      </c>
      <c r="B171" s="48" t="s">
        <v>72</v>
      </c>
      <c r="C171" s="49" t="s">
        <v>59</v>
      </c>
      <c r="D171" s="50" t="s">
        <v>448</v>
      </c>
      <c r="E171" s="51" t="s">
        <v>132</v>
      </c>
      <c r="F171" s="36">
        <v>2800</v>
      </c>
      <c r="G171" s="1"/>
      <c r="H171" s="52">
        <f>ROUND(G171*F171,2)</f>
        <v>0</v>
      </c>
      <c r="I171" s="167">
        <f ca="1" t="shared" si="10"/>
      </c>
      <c r="J171" s="2" t="str">
        <f t="shared" si="11"/>
        <v>A003ExcavationCW 3110-R14m³</v>
      </c>
      <c r="K171" s="3" t="e">
        <f>MATCH(J171,#REF!,0)</f>
        <v>#REF!</v>
      </c>
      <c r="L171" s="168" t="str">
        <f ca="1" t="shared" si="12"/>
        <v>,0</v>
      </c>
      <c r="M171" s="168" t="str">
        <f ca="1" t="shared" si="13"/>
        <v>C2</v>
      </c>
      <c r="N171" s="168" t="str">
        <f ca="1" t="shared" si="14"/>
        <v>C2</v>
      </c>
      <c r="O171" s="157"/>
    </row>
    <row r="172" spans="1:15" s="97" customFormat="1" ht="45" customHeight="1">
      <c r="A172" s="102" t="s">
        <v>176</v>
      </c>
      <c r="B172" s="48" t="s">
        <v>74</v>
      </c>
      <c r="C172" s="49" t="s">
        <v>51</v>
      </c>
      <c r="D172" s="50" t="s">
        <v>448</v>
      </c>
      <c r="E172" s="51" t="s">
        <v>131</v>
      </c>
      <c r="F172" s="36">
        <v>4500</v>
      </c>
      <c r="G172" s="1"/>
      <c r="H172" s="52">
        <f>ROUND(G172*F172,2)</f>
        <v>0</v>
      </c>
      <c r="I172" s="167">
        <f ca="1" t="shared" si="10"/>
      </c>
      <c r="J172" s="2" t="str">
        <f t="shared" si="11"/>
        <v>A004Sub-Grade CompactionCW 3110-R14m²</v>
      </c>
      <c r="K172" s="3" t="e">
        <f>MATCH(J172,#REF!,0)</f>
        <v>#REF!</v>
      </c>
      <c r="L172" s="168" t="str">
        <f ca="1" t="shared" si="12"/>
        <v>,0</v>
      </c>
      <c r="M172" s="168" t="str">
        <f ca="1" t="shared" si="13"/>
        <v>C2</v>
      </c>
      <c r="N172" s="168" t="str">
        <f ca="1" t="shared" si="14"/>
        <v>C2</v>
      </c>
      <c r="O172" s="157"/>
    </row>
    <row r="173" spans="1:15" s="97" customFormat="1" ht="36" customHeight="1">
      <c r="A173" s="102" t="s">
        <v>177</v>
      </c>
      <c r="B173" s="48" t="s">
        <v>75</v>
      </c>
      <c r="C173" s="49" t="s">
        <v>61</v>
      </c>
      <c r="D173" s="50" t="s">
        <v>448</v>
      </c>
      <c r="E173" s="51"/>
      <c r="F173" s="36"/>
      <c r="G173" s="59"/>
      <c r="H173" s="52"/>
      <c r="I173" s="167" t="str">
        <f ca="1" t="shared" si="10"/>
        <v>LOCKED</v>
      </c>
      <c r="J173" s="2" t="str">
        <f t="shared" si="11"/>
        <v>A007Crushed Sub-base MaterialCW 3110-R14</v>
      </c>
      <c r="K173" s="3" t="e">
        <f>MATCH(J173,#REF!,0)</f>
        <v>#REF!</v>
      </c>
      <c r="L173" s="168" t="str">
        <f ca="1" t="shared" si="12"/>
        <v>,0</v>
      </c>
      <c r="M173" s="168" t="str">
        <f ca="1" t="shared" si="13"/>
        <v>G</v>
      </c>
      <c r="N173" s="168" t="str">
        <f ca="1" t="shared" si="14"/>
        <v>C2</v>
      </c>
      <c r="O173" s="157"/>
    </row>
    <row r="174" spans="1:15" s="97" customFormat="1" ht="36.75" customHeight="1">
      <c r="A174" s="44" t="s">
        <v>434</v>
      </c>
      <c r="B174" s="60" t="s">
        <v>214</v>
      </c>
      <c r="C174" s="40" t="s">
        <v>432</v>
      </c>
      <c r="D174" s="41" t="s">
        <v>126</v>
      </c>
      <c r="E174" s="42" t="s">
        <v>133</v>
      </c>
      <c r="F174" s="36">
        <v>4000</v>
      </c>
      <c r="G174" s="1"/>
      <c r="H174" s="43">
        <f>ROUND(G174*F174,2)</f>
        <v>0</v>
      </c>
      <c r="I174" s="167">
        <f ca="1" t="shared" si="10"/>
      </c>
      <c r="J174" s="2" t="str">
        <f t="shared" si="11"/>
        <v>A007A50 mmtonne</v>
      </c>
      <c r="K174" s="3" t="e">
        <f>MATCH(J174,#REF!,0)</f>
        <v>#REF!</v>
      </c>
      <c r="L174" s="168" t="str">
        <f ca="1" t="shared" si="12"/>
        <v>,0</v>
      </c>
      <c r="M174" s="168" t="str">
        <f ca="1" t="shared" si="13"/>
        <v>C2</v>
      </c>
      <c r="N174" s="168" t="str">
        <f ca="1" t="shared" si="14"/>
        <v>C2</v>
      </c>
      <c r="O174" s="157"/>
    </row>
    <row r="175" spans="1:15" s="97" customFormat="1" ht="43.5" customHeight="1">
      <c r="A175" s="44" t="s">
        <v>178</v>
      </c>
      <c r="B175" s="39" t="s">
        <v>76</v>
      </c>
      <c r="C175" s="40" t="s">
        <v>206</v>
      </c>
      <c r="D175" s="41" t="s">
        <v>449</v>
      </c>
      <c r="E175" s="42" t="s">
        <v>132</v>
      </c>
      <c r="F175" s="36">
        <v>270</v>
      </c>
      <c r="G175" s="1"/>
      <c r="H175" s="43">
        <f>ROUND(G175*F175,2)</f>
        <v>0</v>
      </c>
      <c r="I175" s="167">
        <f ca="1" t="shared" si="10"/>
      </c>
      <c r="J175" s="2" t="str">
        <f t="shared" si="11"/>
        <v>A010Supplying and Placing Base Course MaterialCW 3110-R14m³</v>
      </c>
      <c r="K175" s="3" t="e">
        <f>MATCH(J175,#REF!,0)</f>
        <v>#REF!</v>
      </c>
      <c r="L175" s="168" t="str">
        <f ca="1" t="shared" si="12"/>
        <v>,0</v>
      </c>
      <c r="M175" s="168" t="str">
        <f ca="1" t="shared" si="13"/>
        <v>C2</v>
      </c>
      <c r="N175" s="168" t="str">
        <f ca="1" t="shared" si="14"/>
        <v>C2</v>
      </c>
      <c r="O175" s="157"/>
    </row>
    <row r="176" spans="1:15" s="97" customFormat="1" ht="38.25" customHeight="1">
      <c r="A176" s="47" t="s">
        <v>179</v>
      </c>
      <c r="B176" s="48" t="s">
        <v>77</v>
      </c>
      <c r="C176" s="49" t="s">
        <v>66</v>
      </c>
      <c r="D176" s="50" t="s">
        <v>448</v>
      </c>
      <c r="E176" s="51" t="s">
        <v>131</v>
      </c>
      <c r="F176" s="36">
        <v>4000</v>
      </c>
      <c r="G176" s="1"/>
      <c r="H176" s="52">
        <f>ROUND(G176*F176,2)</f>
        <v>0</v>
      </c>
      <c r="I176" s="167">
        <f ca="1" t="shared" si="10"/>
      </c>
      <c r="J176" s="2" t="str">
        <f t="shared" si="11"/>
        <v>A012Grading of BoulevardsCW 3110-R14m²</v>
      </c>
      <c r="K176" s="3" t="e">
        <f>MATCH(J176,#REF!,0)</f>
        <v>#REF!</v>
      </c>
      <c r="L176" s="168" t="str">
        <f ca="1" t="shared" si="12"/>
        <v>,0</v>
      </c>
      <c r="M176" s="168" t="str">
        <f ca="1" t="shared" si="13"/>
        <v>C2</v>
      </c>
      <c r="N176" s="168" t="str">
        <f ca="1" t="shared" si="14"/>
        <v>C2</v>
      </c>
      <c r="O176" s="157"/>
    </row>
    <row r="177" spans="1:15" s="97" customFormat="1" ht="33.75" customHeight="1">
      <c r="A177" s="44" t="s">
        <v>180</v>
      </c>
      <c r="B177" s="39" t="s">
        <v>226</v>
      </c>
      <c r="C177" s="40" t="s">
        <v>207</v>
      </c>
      <c r="D177" s="41" t="s">
        <v>448</v>
      </c>
      <c r="E177" s="42"/>
      <c r="F177" s="36"/>
      <c r="G177" s="45"/>
      <c r="H177" s="43"/>
      <c r="I177" s="167" t="str">
        <f ca="1" t="shared" si="10"/>
        <v>LOCKED</v>
      </c>
      <c r="J177" s="2" t="str">
        <f t="shared" si="11"/>
        <v>A016Removal of Existing Concrete BasesCW 3110-R14</v>
      </c>
      <c r="K177" s="3" t="e">
        <f>MATCH(J177,#REF!,0)</f>
        <v>#REF!</v>
      </c>
      <c r="L177" s="168" t="str">
        <f ca="1" t="shared" si="12"/>
        <v>,0</v>
      </c>
      <c r="M177" s="168" t="str">
        <f ca="1" t="shared" si="13"/>
        <v>G</v>
      </c>
      <c r="N177" s="168" t="str">
        <f ca="1" t="shared" si="14"/>
        <v>C2</v>
      </c>
      <c r="O177" s="157"/>
    </row>
    <row r="178" spans="1:15" s="97" customFormat="1" ht="39" customHeight="1">
      <c r="A178" s="38" t="s">
        <v>181</v>
      </c>
      <c r="B178" s="60" t="s">
        <v>214</v>
      </c>
      <c r="C178" s="40" t="s">
        <v>423</v>
      </c>
      <c r="D178" s="41" t="s">
        <v>126</v>
      </c>
      <c r="E178" s="42" t="s">
        <v>134</v>
      </c>
      <c r="F178" s="36">
        <v>8</v>
      </c>
      <c r="G178" s="1"/>
      <c r="H178" s="43">
        <f>ROUND(G178*F178,2)</f>
        <v>0</v>
      </c>
      <c r="I178" s="167">
        <f ca="1" t="shared" si="10"/>
      </c>
      <c r="J178" s="2" t="str">
        <f t="shared" si="11"/>
        <v>A017600 mm Diameter or Lesseach</v>
      </c>
      <c r="K178" s="3" t="e">
        <f>MATCH(J178,#REF!,0)</f>
        <v>#REF!</v>
      </c>
      <c r="L178" s="168" t="str">
        <f ca="1" t="shared" si="12"/>
        <v>,0</v>
      </c>
      <c r="M178" s="168" t="str">
        <f ca="1" t="shared" si="13"/>
        <v>C2</v>
      </c>
      <c r="N178" s="168" t="str">
        <f ca="1" t="shared" si="14"/>
        <v>C2</v>
      </c>
      <c r="O178" s="157"/>
    </row>
    <row r="179" spans="1:15" s="97" customFormat="1" ht="38.25" customHeight="1">
      <c r="A179" s="102" t="s">
        <v>182</v>
      </c>
      <c r="B179" s="48" t="s">
        <v>227</v>
      </c>
      <c r="C179" s="49" t="s">
        <v>381</v>
      </c>
      <c r="D179" s="50" t="s">
        <v>450</v>
      </c>
      <c r="E179" s="51" t="s">
        <v>131</v>
      </c>
      <c r="F179" s="36">
        <v>4500</v>
      </c>
      <c r="G179" s="1"/>
      <c r="H179" s="52">
        <f>ROUND(G179*F179,2)</f>
        <v>0</v>
      </c>
      <c r="I179" s="167">
        <f ca="1" t="shared" si="10"/>
      </c>
      <c r="J179" s="2" t="str">
        <f t="shared" si="11"/>
        <v>A022Separation Geotextile FabricCW 3130-R3m²</v>
      </c>
      <c r="K179" s="3" t="e">
        <f>MATCH(J179,#REF!,0)</f>
        <v>#REF!</v>
      </c>
      <c r="L179" s="168" t="str">
        <f ca="1" t="shared" si="12"/>
        <v>,0</v>
      </c>
      <c r="M179" s="168" t="str">
        <f ca="1" t="shared" si="13"/>
        <v>C2</v>
      </c>
      <c r="N179" s="168" t="str">
        <f ca="1" t="shared" si="14"/>
        <v>C2</v>
      </c>
      <c r="O179" s="157"/>
    </row>
    <row r="180" spans="1:15" s="97" customFormat="1" ht="35.25" customHeight="1">
      <c r="A180" s="15"/>
      <c r="B180" s="53"/>
      <c r="C180" s="103" t="s">
        <v>360</v>
      </c>
      <c r="D180" s="55"/>
      <c r="E180" s="100"/>
      <c r="F180" s="36"/>
      <c r="G180" s="122"/>
      <c r="H180" s="57"/>
      <c r="I180" s="167" t="str">
        <f ca="1" t="shared" si="10"/>
        <v>LOCKED</v>
      </c>
      <c r="J180" s="2" t="str">
        <f t="shared" si="11"/>
        <v>ROADWORK - REMOVALS/RENEWALS</v>
      </c>
      <c r="K180" s="3" t="e">
        <f>MATCH(J180,#REF!,0)</f>
        <v>#REF!</v>
      </c>
      <c r="L180" s="168" t="str">
        <f ca="1" t="shared" si="12"/>
        <v>,0</v>
      </c>
      <c r="M180" s="168" t="str">
        <f ca="1" t="shared" si="13"/>
        <v>C2</v>
      </c>
      <c r="N180" s="168" t="str">
        <f ca="1" t="shared" si="14"/>
        <v>C2</v>
      </c>
      <c r="O180" s="157"/>
    </row>
    <row r="181" spans="1:15" s="97" customFormat="1" ht="39.75" customHeight="1">
      <c r="A181" s="58" t="s">
        <v>225</v>
      </c>
      <c r="B181" s="48" t="s">
        <v>228</v>
      </c>
      <c r="C181" s="49" t="s">
        <v>203</v>
      </c>
      <c r="D181" s="50" t="s">
        <v>448</v>
      </c>
      <c r="E181" s="51"/>
      <c r="F181" s="36"/>
      <c r="G181" s="59"/>
      <c r="H181" s="52"/>
      <c r="I181" s="167" t="str">
        <f ca="1" t="shared" si="10"/>
        <v>LOCKED</v>
      </c>
      <c r="J181" s="2" t="str">
        <f t="shared" si="11"/>
        <v>B001Pavement RemovalCW 3110-R14</v>
      </c>
      <c r="K181" s="3" t="e">
        <f>MATCH(J181,#REF!,0)</f>
        <v>#REF!</v>
      </c>
      <c r="L181" s="168" t="str">
        <f ca="1" t="shared" si="12"/>
        <v>,0</v>
      </c>
      <c r="M181" s="168" t="str">
        <f ca="1" t="shared" si="13"/>
        <v>G</v>
      </c>
      <c r="N181" s="168" t="str">
        <f ca="1" t="shared" si="14"/>
        <v>C2</v>
      </c>
      <c r="O181" s="157"/>
    </row>
    <row r="182" spans="1:15" s="97" customFormat="1" ht="39" customHeight="1">
      <c r="A182" s="58" t="s">
        <v>267</v>
      </c>
      <c r="B182" s="60" t="s">
        <v>214</v>
      </c>
      <c r="C182" s="49" t="s">
        <v>204</v>
      </c>
      <c r="D182" s="50" t="s">
        <v>126</v>
      </c>
      <c r="E182" s="51" t="s">
        <v>131</v>
      </c>
      <c r="F182" s="36">
        <v>4700</v>
      </c>
      <c r="G182" s="1"/>
      <c r="H182" s="52">
        <f>ROUND(G182*F182,2)</f>
        <v>0</v>
      </c>
      <c r="I182" s="167">
        <f ca="1" t="shared" si="10"/>
      </c>
      <c r="J182" s="2" t="str">
        <f t="shared" si="11"/>
        <v>B002Concrete Pavementm²</v>
      </c>
      <c r="K182" s="3" t="e">
        <f>MATCH(J182,#REF!,0)</f>
        <v>#REF!</v>
      </c>
      <c r="L182" s="168" t="str">
        <f ca="1" t="shared" si="12"/>
        <v>,0</v>
      </c>
      <c r="M182" s="168" t="str">
        <f ca="1" t="shared" si="13"/>
        <v>C2</v>
      </c>
      <c r="N182" s="168" t="str">
        <f ca="1" t="shared" si="14"/>
        <v>C2</v>
      </c>
      <c r="O182" s="157"/>
    </row>
    <row r="183" spans="1:15" s="97" customFormat="1" ht="36.75" customHeight="1">
      <c r="A183" s="58" t="s">
        <v>402</v>
      </c>
      <c r="B183" s="48" t="s">
        <v>229</v>
      </c>
      <c r="C183" s="49" t="s">
        <v>209</v>
      </c>
      <c r="D183" s="50" t="s">
        <v>452</v>
      </c>
      <c r="E183" s="51"/>
      <c r="F183" s="36"/>
      <c r="G183" s="59"/>
      <c r="H183" s="52"/>
      <c r="I183" s="167" t="str">
        <f ca="1" t="shared" si="10"/>
        <v>LOCKED</v>
      </c>
      <c r="J183" s="2" t="str">
        <f t="shared" si="11"/>
        <v>B114rlMiscellaneous Concrete Slab RenewalCW 3235-R8</v>
      </c>
      <c r="K183" s="3" t="e">
        <f>MATCH(J183,#REF!,0)</f>
        <v>#REF!</v>
      </c>
      <c r="L183" s="168" t="str">
        <f ca="1" t="shared" si="12"/>
        <v>,0</v>
      </c>
      <c r="M183" s="168" t="str">
        <f ca="1" t="shared" si="13"/>
        <v>G</v>
      </c>
      <c r="N183" s="168" t="str">
        <f ca="1" t="shared" si="14"/>
        <v>C2</v>
      </c>
      <c r="O183" s="157"/>
    </row>
    <row r="184" spans="1:15" s="97" customFormat="1" ht="36.75" customHeight="1">
      <c r="A184" s="58" t="s">
        <v>403</v>
      </c>
      <c r="B184" s="60" t="s">
        <v>214</v>
      </c>
      <c r="C184" s="49" t="s">
        <v>453</v>
      </c>
      <c r="D184" s="50" t="s">
        <v>239</v>
      </c>
      <c r="E184" s="51"/>
      <c r="F184" s="36"/>
      <c r="G184" s="59"/>
      <c r="H184" s="52"/>
      <c r="I184" s="167" t="str">
        <f ca="1" t="shared" si="10"/>
        <v>LOCKED</v>
      </c>
      <c r="J184" s="2" t="str">
        <f t="shared" si="11"/>
        <v>B118rl100 mm SidewalkSD-228A</v>
      </c>
      <c r="K184" s="3" t="e">
        <f>MATCH(J184,#REF!,0)</f>
        <v>#REF!</v>
      </c>
      <c r="L184" s="168" t="str">
        <f ca="1" t="shared" si="12"/>
        <v>,0</v>
      </c>
      <c r="M184" s="168" t="str">
        <f ca="1" t="shared" si="13"/>
        <v>G</v>
      </c>
      <c r="N184" s="168" t="str">
        <f ca="1" t="shared" si="14"/>
        <v>C2</v>
      </c>
      <c r="O184" s="157"/>
    </row>
    <row r="185" spans="1:15" s="97" customFormat="1" ht="39.75" customHeight="1">
      <c r="A185" s="58" t="s">
        <v>405</v>
      </c>
      <c r="B185" s="60" t="s">
        <v>363</v>
      </c>
      <c r="C185" s="49" t="s">
        <v>366</v>
      </c>
      <c r="D185" s="50"/>
      <c r="E185" s="51" t="s">
        <v>131</v>
      </c>
      <c r="F185" s="36">
        <v>35</v>
      </c>
      <c r="G185" s="1"/>
      <c r="H185" s="52">
        <f>ROUND(G185*F185,2)</f>
        <v>0</v>
      </c>
      <c r="I185" s="167">
        <f ca="1" t="shared" si="10"/>
      </c>
      <c r="J185" s="2" t="str">
        <f t="shared" si="11"/>
        <v>B120rl5 sq.m. to 20 sq.m.m²</v>
      </c>
      <c r="K185" s="3" t="e">
        <f>MATCH(J185,#REF!,0)</f>
        <v>#REF!</v>
      </c>
      <c r="L185" s="168" t="str">
        <f ca="1" t="shared" si="12"/>
        <v>,0</v>
      </c>
      <c r="M185" s="168" t="str">
        <f ca="1" t="shared" si="13"/>
        <v>C2</v>
      </c>
      <c r="N185" s="168" t="str">
        <f ca="1" t="shared" si="14"/>
        <v>C2</v>
      </c>
      <c r="O185" s="157"/>
    </row>
    <row r="186" spans="1:15" s="97" customFormat="1" ht="36.75" customHeight="1">
      <c r="A186" s="58" t="s">
        <v>412</v>
      </c>
      <c r="B186" s="48" t="s">
        <v>230</v>
      </c>
      <c r="C186" s="49" t="s">
        <v>110</v>
      </c>
      <c r="D186" s="50" t="s">
        <v>408</v>
      </c>
      <c r="E186" s="51"/>
      <c r="F186" s="36"/>
      <c r="G186" s="59"/>
      <c r="H186" s="52"/>
      <c r="I186" s="167" t="str">
        <f ca="1" t="shared" si="10"/>
        <v>LOCKED</v>
      </c>
      <c r="J186" s="2" t="str">
        <f t="shared" si="11"/>
        <v>B154rlConcrete Curb RenewalCW 3240-R8</v>
      </c>
      <c r="K186" s="3" t="e">
        <f>MATCH(J186,#REF!,0)</f>
        <v>#REF!</v>
      </c>
      <c r="L186" s="168" t="str">
        <f ca="1" t="shared" si="12"/>
        <v>,0</v>
      </c>
      <c r="M186" s="168" t="str">
        <f ca="1" t="shared" si="13"/>
        <v>G</v>
      </c>
      <c r="N186" s="168" t="str">
        <f ca="1" t="shared" si="14"/>
        <v>C2</v>
      </c>
      <c r="O186" s="157"/>
    </row>
    <row r="187" spans="1:15" s="97" customFormat="1" ht="36.75" customHeight="1">
      <c r="A187" s="58" t="s">
        <v>413</v>
      </c>
      <c r="B187" s="60" t="s">
        <v>214</v>
      </c>
      <c r="C187" s="49" t="s">
        <v>455</v>
      </c>
      <c r="D187" s="50" t="s">
        <v>369</v>
      </c>
      <c r="E187" s="51"/>
      <c r="F187" s="36"/>
      <c r="G187" s="68"/>
      <c r="H187" s="52"/>
      <c r="I187" s="167" t="str">
        <f ca="1" t="shared" si="10"/>
        <v>LOCKED</v>
      </c>
      <c r="J187" s="2" t="str">
        <f t="shared" si="11"/>
        <v>B155rlBarrier (150 mm ht, Dowelled)SD-205,SD-206A</v>
      </c>
      <c r="K187" s="3" t="e">
        <f>MATCH(J187,#REF!,0)</f>
        <v>#REF!</v>
      </c>
      <c r="L187" s="168" t="str">
        <f ca="1" t="shared" si="12"/>
        <v>,0</v>
      </c>
      <c r="M187" s="168" t="str">
        <f ca="1" t="shared" si="13"/>
        <v>C2</v>
      </c>
      <c r="N187" s="168" t="str">
        <f ca="1" t="shared" si="14"/>
        <v>C2</v>
      </c>
      <c r="O187" s="157"/>
    </row>
    <row r="188" spans="1:15" s="97" customFormat="1" ht="39.75" customHeight="1">
      <c r="A188" s="69" t="s">
        <v>415</v>
      </c>
      <c r="B188" s="46" t="s">
        <v>363</v>
      </c>
      <c r="C188" s="40" t="s">
        <v>371</v>
      </c>
      <c r="D188" s="41"/>
      <c r="E188" s="42" t="s">
        <v>135</v>
      </c>
      <c r="F188" s="36">
        <v>20</v>
      </c>
      <c r="G188" s="1"/>
      <c r="H188" s="43">
        <f>ROUND(G188*F188,2)</f>
        <v>0</v>
      </c>
      <c r="I188" s="167">
        <f ca="1" t="shared" si="10"/>
      </c>
      <c r="J188" s="2" t="str">
        <f t="shared" si="11"/>
        <v>B157rl3 m to 30 mm</v>
      </c>
      <c r="K188" s="3" t="e">
        <f>MATCH(J188,#REF!,0)</f>
        <v>#REF!</v>
      </c>
      <c r="L188" s="168" t="str">
        <f ca="1" t="shared" si="12"/>
        <v>,0</v>
      </c>
      <c r="M188" s="168" t="str">
        <f ca="1" t="shared" si="13"/>
        <v>C2</v>
      </c>
      <c r="N188" s="168" t="str">
        <f ca="1" t="shared" si="14"/>
        <v>C2</v>
      </c>
      <c r="O188" s="157"/>
    </row>
    <row r="189" spans="1:15" s="97" customFormat="1" ht="45" customHeight="1">
      <c r="A189" s="58" t="s">
        <v>284</v>
      </c>
      <c r="B189" s="82" t="s">
        <v>231</v>
      </c>
      <c r="C189" s="62" t="s">
        <v>118</v>
      </c>
      <c r="D189" s="63" t="s">
        <v>386</v>
      </c>
      <c r="E189" s="64" t="s">
        <v>131</v>
      </c>
      <c r="F189" s="65">
        <v>30</v>
      </c>
      <c r="G189" s="159"/>
      <c r="H189" s="66">
        <f>ROUND(G189*F189,2)</f>
        <v>0</v>
      </c>
      <c r="I189" s="167">
        <f ca="1" t="shared" si="10"/>
      </c>
      <c r="J189" s="2" t="str">
        <f t="shared" si="11"/>
        <v>B189Regrading Existing Interlocking Paving StonesCW 3330-R5m²</v>
      </c>
      <c r="K189" s="3" t="e">
        <f>MATCH(J189,#REF!,0)</f>
        <v>#REF!</v>
      </c>
      <c r="L189" s="168" t="str">
        <f ca="1" t="shared" si="12"/>
        <v>,0</v>
      </c>
      <c r="M189" s="168" t="str">
        <f ca="1" t="shared" si="13"/>
        <v>C2</v>
      </c>
      <c r="N189" s="168" t="str">
        <f ca="1" t="shared" si="14"/>
        <v>C2</v>
      </c>
      <c r="O189" s="157"/>
    </row>
    <row r="190" spans="1:15" s="97" customFormat="1" ht="47.25" customHeight="1">
      <c r="A190" s="15"/>
      <c r="B190" s="105"/>
      <c r="C190" s="67" t="s">
        <v>377</v>
      </c>
      <c r="D190" s="55"/>
      <c r="E190" s="100"/>
      <c r="F190" s="36"/>
      <c r="G190" s="122"/>
      <c r="H190" s="57"/>
      <c r="I190" s="167" t="str">
        <f ca="1" t="shared" si="10"/>
        <v>LOCKED</v>
      </c>
      <c r="J190" s="2" t="str">
        <f t="shared" si="11"/>
        <v>ROADWORK - NEW CONSTRUCTION</v>
      </c>
      <c r="K190" s="3" t="e">
        <f>MATCH(J190,#REF!,0)</f>
        <v>#REF!</v>
      </c>
      <c r="L190" s="168" t="str">
        <f ca="1" t="shared" si="12"/>
        <v>,0</v>
      </c>
      <c r="M190" s="168" t="str">
        <f ca="1" t="shared" si="13"/>
        <v>C2</v>
      </c>
      <c r="N190" s="168" t="str">
        <f ca="1" t="shared" si="14"/>
        <v>C2</v>
      </c>
      <c r="O190" s="157"/>
    </row>
    <row r="191" spans="1:15" s="97" customFormat="1" ht="45" customHeight="1">
      <c r="A191" s="47" t="s">
        <v>158</v>
      </c>
      <c r="B191" s="48" t="s">
        <v>388</v>
      </c>
      <c r="C191" s="49" t="s">
        <v>281</v>
      </c>
      <c r="D191" s="50" t="s">
        <v>420</v>
      </c>
      <c r="E191" s="51"/>
      <c r="F191" s="36"/>
      <c r="G191" s="59"/>
      <c r="H191" s="75"/>
      <c r="I191" s="167" t="str">
        <f ca="1" t="shared" si="10"/>
        <v>LOCKED</v>
      </c>
      <c r="J191" s="2" t="str">
        <f t="shared" si="11"/>
        <v>C001Concrete Pavements, Median Slabs, Bull-noses, and Safety MediansCW 3310-R14</v>
      </c>
      <c r="K191" s="3" t="e">
        <f>MATCH(J191,#REF!,0)</f>
        <v>#REF!</v>
      </c>
      <c r="L191" s="168" t="str">
        <f ca="1" t="shared" si="12"/>
        <v>,0</v>
      </c>
      <c r="M191" s="168" t="str">
        <f ca="1" t="shared" si="13"/>
        <v>G</v>
      </c>
      <c r="N191" s="168" t="str">
        <f ca="1" t="shared" si="14"/>
        <v>C2</v>
      </c>
      <c r="O191" s="157"/>
    </row>
    <row r="192" spans="1:15" s="97" customFormat="1" ht="45" customHeight="1">
      <c r="A192" s="47" t="s">
        <v>159</v>
      </c>
      <c r="B192" s="60" t="s">
        <v>214</v>
      </c>
      <c r="C192" s="49" t="s">
        <v>138</v>
      </c>
      <c r="D192" s="50" t="s">
        <v>126</v>
      </c>
      <c r="E192" s="51" t="s">
        <v>131</v>
      </c>
      <c r="F192" s="36">
        <v>690</v>
      </c>
      <c r="G192" s="1"/>
      <c r="H192" s="52">
        <f>ROUND(G192*F192,2)</f>
        <v>0</v>
      </c>
      <c r="I192" s="167">
        <f ca="1" t="shared" si="10"/>
      </c>
      <c r="J192" s="2" t="str">
        <f t="shared" si="11"/>
        <v>C011Construction of 150 mm Concrete Pavement (Reinforced)m²</v>
      </c>
      <c r="K192" s="3" t="e">
        <f>MATCH(J192,#REF!,0)</f>
        <v>#REF!</v>
      </c>
      <c r="L192" s="168" t="str">
        <f ca="1" t="shared" si="12"/>
        <v>,0</v>
      </c>
      <c r="M192" s="168" t="str">
        <f ca="1" t="shared" si="13"/>
        <v>C2</v>
      </c>
      <c r="N192" s="168" t="str">
        <f ca="1" t="shared" si="14"/>
        <v>C2</v>
      </c>
      <c r="O192" s="157"/>
    </row>
    <row r="193" spans="1:15" s="97" customFormat="1" ht="39.75" customHeight="1">
      <c r="A193" s="47" t="s">
        <v>232</v>
      </c>
      <c r="B193" s="48" t="s">
        <v>494</v>
      </c>
      <c r="C193" s="49" t="s">
        <v>79</v>
      </c>
      <c r="D193" s="50" t="s">
        <v>420</v>
      </c>
      <c r="E193" s="51"/>
      <c r="F193" s="36"/>
      <c r="G193" s="59"/>
      <c r="H193" s="75"/>
      <c r="I193" s="167" t="str">
        <f ca="1" t="shared" si="10"/>
        <v>LOCKED</v>
      </c>
      <c r="J193" s="2" t="str">
        <f t="shared" si="11"/>
        <v>C019Concrete Pavements for Early OpeningCW 3310-R14</v>
      </c>
      <c r="K193" s="3" t="e">
        <f>MATCH(J193,#REF!,0)</f>
        <v>#REF!</v>
      </c>
      <c r="L193" s="168" t="str">
        <f ca="1" t="shared" si="12"/>
        <v>,0</v>
      </c>
      <c r="M193" s="168" t="str">
        <f ca="1" t="shared" si="13"/>
        <v>G</v>
      </c>
      <c r="N193" s="168" t="str">
        <f ca="1" t="shared" si="14"/>
        <v>C2</v>
      </c>
      <c r="O193" s="157"/>
    </row>
    <row r="194" spans="1:15" s="97" customFormat="1" ht="45" customHeight="1">
      <c r="A194" s="47" t="s">
        <v>233</v>
      </c>
      <c r="B194" s="60" t="s">
        <v>214</v>
      </c>
      <c r="C194" s="49" t="s">
        <v>456</v>
      </c>
      <c r="D194" s="50"/>
      <c r="E194" s="51" t="s">
        <v>131</v>
      </c>
      <c r="F194" s="36">
        <v>200</v>
      </c>
      <c r="G194" s="1"/>
      <c r="H194" s="52">
        <f>ROUND(G194*F194,2)</f>
        <v>0</v>
      </c>
      <c r="I194" s="167">
        <f ca="1" t="shared" si="10"/>
      </c>
      <c r="J194" s="2" t="str">
        <f t="shared" si="11"/>
        <v>C029Construction of 150 mm Concrete Pavement for Early Opening 72 hour (Reinforced)m²</v>
      </c>
      <c r="K194" s="3" t="e">
        <f>MATCH(J194,#REF!,0)</f>
        <v>#REF!</v>
      </c>
      <c r="L194" s="168" t="str">
        <f ca="1" t="shared" si="12"/>
        <v>,0</v>
      </c>
      <c r="M194" s="168" t="str">
        <f ca="1" t="shared" si="13"/>
        <v>C2</v>
      </c>
      <c r="N194" s="168" t="str">
        <f ca="1" t="shared" si="14"/>
        <v>C2</v>
      </c>
      <c r="O194" s="157"/>
    </row>
    <row r="195" spans="1:15" s="97" customFormat="1" ht="45" customHeight="1">
      <c r="A195" s="47" t="s">
        <v>234</v>
      </c>
      <c r="B195" s="48" t="s">
        <v>495</v>
      </c>
      <c r="C195" s="49" t="s">
        <v>221</v>
      </c>
      <c r="D195" s="50" t="s">
        <v>420</v>
      </c>
      <c r="E195" s="51"/>
      <c r="F195" s="36"/>
      <c r="G195" s="59"/>
      <c r="H195" s="75"/>
      <c r="I195" s="167" t="str">
        <f ca="1" t="shared" si="10"/>
        <v>LOCKED</v>
      </c>
      <c r="J195" s="2" t="str">
        <f t="shared" si="11"/>
        <v>C032Concrete Curbs, Curb and Gutter, and Splash StripsCW 3310-R14</v>
      </c>
      <c r="K195" s="3" t="e">
        <f>MATCH(J195,#REF!,0)</f>
        <v>#REF!</v>
      </c>
      <c r="L195" s="168" t="str">
        <f ca="1" t="shared" si="12"/>
        <v>,0</v>
      </c>
      <c r="M195" s="168" t="str">
        <f ca="1" t="shared" si="13"/>
        <v>G</v>
      </c>
      <c r="N195" s="168" t="str">
        <f ca="1" t="shared" si="14"/>
        <v>C2</v>
      </c>
      <c r="O195" s="157"/>
    </row>
    <row r="196" spans="1:15" s="97" customFormat="1" ht="54" customHeight="1">
      <c r="A196" s="38" t="s">
        <v>306</v>
      </c>
      <c r="B196" s="60" t="s">
        <v>214</v>
      </c>
      <c r="C196" s="40" t="s">
        <v>496</v>
      </c>
      <c r="D196" s="41" t="s">
        <v>212</v>
      </c>
      <c r="E196" s="42" t="s">
        <v>135</v>
      </c>
      <c r="F196" s="36">
        <v>610</v>
      </c>
      <c r="G196" s="1"/>
      <c r="H196" s="43">
        <f>ROUND(G196*F196,2)</f>
        <v>0</v>
      </c>
      <c r="I196" s="167">
        <f ca="1" t="shared" si="10"/>
      </c>
      <c r="J196" s="2" t="str">
        <f t="shared" si="11"/>
        <v>C038Construction of Curb and Gutter (180 mm ht, Barrier, Integral, 600 mm width, 150 mm Plain Concrete Pavement, Slip Form Paving)SD-200m</v>
      </c>
      <c r="K196" s="3" t="e">
        <f>MATCH(J196,#REF!,0)</f>
        <v>#REF!</v>
      </c>
      <c r="L196" s="168" t="str">
        <f ca="1" t="shared" si="12"/>
        <v>,0</v>
      </c>
      <c r="M196" s="168" t="str">
        <f ca="1" t="shared" si="13"/>
        <v>C2</v>
      </c>
      <c r="N196" s="168" t="str">
        <f ca="1" t="shared" si="14"/>
        <v>C2</v>
      </c>
      <c r="O196" s="157"/>
    </row>
    <row r="197" spans="1:15" s="97" customFormat="1" ht="54" customHeight="1">
      <c r="A197" s="38" t="s">
        <v>307</v>
      </c>
      <c r="B197" s="60" t="s">
        <v>215</v>
      </c>
      <c r="C197" s="40" t="s">
        <v>497</v>
      </c>
      <c r="D197" s="41" t="s">
        <v>271</v>
      </c>
      <c r="E197" s="42" t="s">
        <v>135</v>
      </c>
      <c r="F197" s="36">
        <v>50</v>
      </c>
      <c r="G197" s="1"/>
      <c r="H197" s="43">
        <f>ROUND(G197*F197,2)</f>
        <v>0</v>
      </c>
      <c r="I197" s="167">
        <f aca="true" ca="1" t="shared" si="16" ref="I197:I260">IF(CELL("protect",$G197)=1,"LOCKED","")</f>
      </c>
      <c r="J197" s="2" t="str">
        <f aca="true" t="shared" si="17" ref="J197:J260">CLEAN(CONCATENATE(TRIM($A197),TRIM($C197),TRIM($D197),TRIM($E197)))</f>
        <v>C039Construction of Curb and Gutter (180 mm ht, Modified Barrier, Integral, 600 mm width, 150 mm Plain Concrete Pavement)SD-200 SD-203Bm</v>
      </c>
      <c r="K197" s="3" t="e">
        <f>MATCH(J197,#REF!,0)</f>
        <v>#REF!</v>
      </c>
      <c r="L197" s="168" t="str">
        <f aca="true" ca="1" t="shared" si="18" ref="L197:L260">CELL("format",$F197)</f>
        <v>,0</v>
      </c>
      <c r="M197" s="168" t="str">
        <f aca="true" ca="1" t="shared" si="19" ref="M197:M260">CELL("format",$G197)</f>
        <v>C2</v>
      </c>
      <c r="N197" s="168" t="str">
        <f aca="true" ca="1" t="shared" si="20" ref="N197:N260">CELL("format",$H197)</f>
        <v>C2</v>
      </c>
      <c r="O197" s="157"/>
    </row>
    <row r="198" spans="1:15" s="97" customFormat="1" ht="54" customHeight="1">
      <c r="A198" s="38" t="s">
        <v>235</v>
      </c>
      <c r="B198" s="60" t="s">
        <v>216</v>
      </c>
      <c r="C198" s="40" t="s">
        <v>498</v>
      </c>
      <c r="D198" s="41" t="s">
        <v>272</v>
      </c>
      <c r="E198" s="42" t="s">
        <v>135</v>
      </c>
      <c r="F198" s="36">
        <v>340</v>
      </c>
      <c r="G198" s="1"/>
      <c r="H198" s="43">
        <f>ROUND(G198*F198,2)</f>
        <v>0</v>
      </c>
      <c r="I198" s="167">
        <f ca="1" t="shared" si="16"/>
      </c>
      <c r="J198" s="2" t="str">
        <f t="shared" si="17"/>
        <v>C040Construction of Curb and Gutter (40 mm ht, Lip Curb, Integral, 600 mm width, 150 mm Plain Concrete Pavement)SD-200 SD-202Bm</v>
      </c>
      <c r="K198" s="3" t="e">
        <f>MATCH(J198,#REF!,0)</f>
        <v>#REF!</v>
      </c>
      <c r="L198" s="168" t="str">
        <f ca="1" t="shared" si="18"/>
        <v>,0</v>
      </c>
      <c r="M198" s="168" t="str">
        <f ca="1" t="shared" si="19"/>
        <v>C2</v>
      </c>
      <c r="N198" s="168" t="str">
        <f ca="1" t="shared" si="20"/>
        <v>C2</v>
      </c>
      <c r="O198" s="157"/>
    </row>
    <row r="199" spans="1:15" s="97" customFormat="1" ht="54" customHeight="1">
      <c r="A199" s="38" t="s">
        <v>236</v>
      </c>
      <c r="B199" s="46" t="s">
        <v>217</v>
      </c>
      <c r="C199" s="40" t="s">
        <v>437</v>
      </c>
      <c r="D199" s="41" t="s">
        <v>317</v>
      </c>
      <c r="E199" s="42" t="s">
        <v>135</v>
      </c>
      <c r="F199" s="36">
        <v>15</v>
      </c>
      <c r="G199" s="1"/>
      <c r="H199" s="43">
        <f>ROUND(G199*F199,2)</f>
        <v>0</v>
      </c>
      <c r="I199" s="167">
        <f ca="1" t="shared" si="16"/>
      </c>
      <c r="J199" s="2" t="str">
        <f t="shared" si="17"/>
        <v>C041Construction of Curb and Gutter (10-15 mm ht, Curb Ramp, Integral, 600 mm width, 150 mm Plain Concrete Pavement)SD-200 SD-229Em</v>
      </c>
      <c r="K199" s="3" t="e">
        <f>MATCH(J199,#REF!,0)</f>
        <v>#REF!</v>
      </c>
      <c r="L199" s="168" t="str">
        <f ca="1" t="shared" si="18"/>
        <v>,0</v>
      </c>
      <c r="M199" s="168" t="str">
        <f ca="1" t="shared" si="19"/>
        <v>C2</v>
      </c>
      <c r="N199" s="168" t="str">
        <f ca="1" t="shared" si="20"/>
        <v>C2</v>
      </c>
      <c r="O199" s="157"/>
    </row>
    <row r="200" spans="1:15" s="97" customFormat="1" ht="42" customHeight="1">
      <c r="A200" s="47" t="s">
        <v>6</v>
      </c>
      <c r="B200" s="48" t="s">
        <v>499</v>
      </c>
      <c r="C200" s="49" t="s">
        <v>82</v>
      </c>
      <c r="D200" s="50" t="s">
        <v>386</v>
      </c>
      <c r="E200" s="51" t="s">
        <v>131</v>
      </c>
      <c r="F200" s="36">
        <v>10</v>
      </c>
      <c r="G200" s="1"/>
      <c r="H200" s="52">
        <f>ROUND(G200*F200,2)</f>
        <v>0</v>
      </c>
      <c r="I200" s="167">
        <f ca="1" t="shared" si="16"/>
      </c>
      <c r="J200" s="2" t="str">
        <f t="shared" si="17"/>
        <v>C052Interlocking Paving StonesCW 3330-R5m²</v>
      </c>
      <c r="K200" s="3" t="e">
        <f>MATCH(J200,#REF!,0)</f>
        <v>#REF!</v>
      </c>
      <c r="L200" s="168" t="str">
        <f ca="1" t="shared" si="18"/>
        <v>,0</v>
      </c>
      <c r="M200" s="168" t="str">
        <f ca="1" t="shared" si="19"/>
        <v>C2</v>
      </c>
      <c r="N200" s="168" t="str">
        <f ca="1" t="shared" si="20"/>
        <v>C2</v>
      </c>
      <c r="O200" s="157"/>
    </row>
    <row r="201" spans="1:15" s="97" customFormat="1" ht="42" customHeight="1">
      <c r="A201" s="47" t="s">
        <v>7</v>
      </c>
      <c r="B201" s="48" t="s">
        <v>500</v>
      </c>
      <c r="C201" s="49" t="s">
        <v>241</v>
      </c>
      <c r="D201" s="50" t="s">
        <v>387</v>
      </c>
      <c r="E201" s="76"/>
      <c r="F201" s="36"/>
      <c r="G201" s="59"/>
      <c r="H201" s="75"/>
      <c r="I201" s="167" t="str">
        <f ca="1" t="shared" si="16"/>
        <v>LOCKED</v>
      </c>
      <c r="J201" s="2" t="str">
        <f t="shared" si="17"/>
        <v>C055Construction of Asphaltic Concrete PavementsCW 3410-R8</v>
      </c>
      <c r="K201" s="3" t="e">
        <f>MATCH(J201,#REF!,0)</f>
        <v>#REF!</v>
      </c>
      <c r="L201" s="168" t="str">
        <f ca="1" t="shared" si="18"/>
        <v>,0</v>
      </c>
      <c r="M201" s="168" t="str">
        <f ca="1" t="shared" si="19"/>
        <v>G</v>
      </c>
      <c r="N201" s="168" t="str">
        <f ca="1" t="shared" si="20"/>
        <v>C2</v>
      </c>
      <c r="O201" s="157"/>
    </row>
    <row r="202" spans="1:15" s="97" customFormat="1" ht="38.25" customHeight="1">
      <c r="A202" s="38" t="s">
        <v>242</v>
      </c>
      <c r="B202" s="60" t="s">
        <v>214</v>
      </c>
      <c r="C202" s="40" t="s">
        <v>219</v>
      </c>
      <c r="D202" s="41"/>
      <c r="E202" s="42"/>
      <c r="F202" s="36"/>
      <c r="G202" s="45"/>
      <c r="H202" s="89"/>
      <c r="I202" s="167" t="str">
        <f ca="1" t="shared" si="16"/>
        <v>LOCKED</v>
      </c>
      <c r="J202" s="2" t="str">
        <f t="shared" si="17"/>
        <v>C056Main Line Paving</v>
      </c>
      <c r="K202" s="3" t="e">
        <f>MATCH(J202,#REF!,0)</f>
        <v>#REF!</v>
      </c>
      <c r="L202" s="168" t="str">
        <f ca="1" t="shared" si="18"/>
        <v>,0</v>
      </c>
      <c r="M202" s="168" t="str">
        <f ca="1" t="shared" si="19"/>
        <v>G</v>
      </c>
      <c r="N202" s="168" t="str">
        <f ca="1" t="shared" si="20"/>
        <v>C2</v>
      </c>
      <c r="O202" s="157"/>
    </row>
    <row r="203" spans="1:15" s="97" customFormat="1" ht="35.25" customHeight="1">
      <c r="A203" s="38" t="s">
        <v>243</v>
      </c>
      <c r="B203" s="46" t="s">
        <v>363</v>
      </c>
      <c r="C203" s="40" t="s">
        <v>376</v>
      </c>
      <c r="D203" s="41"/>
      <c r="E203" s="42" t="s">
        <v>133</v>
      </c>
      <c r="F203" s="36">
        <v>780</v>
      </c>
      <c r="G203" s="1"/>
      <c r="H203" s="43">
        <f>ROUND(G203*F203,2)</f>
        <v>0</v>
      </c>
      <c r="I203" s="167">
        <f ca="1" t="shared" si="16"/>
      </c>
      <c r="J203" s="2" t="str">
        <f t="shared" si="17"/>
        <v>C058Type IAtonne</v>
      </c>
      <c r="K203" s="3" t="e">
        <f>MATCH(J203,#REF!,0)</f>
        <v>#REF!</v>
      </c>
      <c r="L203" s="168" t="str">
        <f ca="1" t="shared" si="18"/>
        <v>,0</v>
      </c>
      <c r="M203" s="168" t="str">
        <f ca="1" t="shared" si="19"/>
        <v>C2</v>
      </c>
      <c r="N203" s="168" t="str">
        <f ca="1" t="shared" si="20"/>
        <v>C2</v>
      </c>
      <c r="O203" s="157"/>
    </row>
    <row r="204" spans="1:15" s="97" customFormat="1" ht="33.75" customHeight="1">
      <c r="A204" s="38" t="s">
        <v>244</v>
      </c>
      <c r="B204" s="60" t="s">
        <v>215</v>
      </c>
      <c r="C204" s="40" t="s">
        <v>220</v>
      </c>
      <c r="D204" s="41"/>
      <c r="E204" s="42"/>
      <c r="F204" s="36"/>
      <c r="G204" s="45"/>
      <c r="H204" s="89"/>
      <c r="I204" s="167" t="str">
        <f ca="1" t="shared" si="16"/>
        <v>LOCKED</v>
      </c>
      <c r="J204" s="2" t="str">
        <f t="shared" si="17"/>
        <v>C059Tie-ins and Approaches</v>
      </c>
      <c r="K204" s="3" t="e">
        <f>MATCH(J204,#REF!,0)</f>
        <v>#REF!</v>
      </c>
      <c r="L204" s="168" t="str">
        <f ca="1" t="shared" si="18"/>
        <v>,0</v>
      </c>
      <c r="M204" s="168" t="str">
        <f ca="1" t="shared" si="19"/>
        <v>G</v>
      </c>
      <c r="N204" s="168" t="str">
        <f ca="1" t="shared" si="20"/>
        <v>C2</v>
      </c>
      <c r="O204" s="157"/>
    </row>
    <row r="205" spans="1:15" s="97" customFormat="1" ht="42" customHeight="1">
      <c r="A205" s="38" t="s">
        <v>245</v>
      </c>
      <c r="B205" s="46" t="s">
        <v>363</v>
      </c>
      <c r="C205" s="40" t="s">
        <v>376</v>
      </c>
      <c r="D205" s="41"/>
      <c r="E205" s="42" t="s">
        <v>133</v>
      </c>
      <c r="F205" s="36">
        <v>70</v>
      </c>
      <c r="G205" s="1"/>
      <c r="H205" s="43">
        <f>ROUND(G205*F205,2)</f>
        <v>0</v>
      </c>
      <c r="I205" s="167">
        <f ca="1" t="shared" si="16"/>
      </c>
      <c r="J205" s="2" t="str">
        <f t="shared" si="17"/>
        <v>C060Type IAtonne</v>
      </c>
      <c r="K205" s="3" t="e">
        <f>MATCH(J205,#REF!,0)</f>
        <v>#REF!</v>
      </c>
      <c r="L205" s="168" t="str">
        <f ca="1" t="shared" si="18"/>
        <v>,0</v>
      </c>
      <c r="M205" s="168" t="str">
        <f ca="1" t="shared" si="19"/>
        <v>C2</v>
      </c>
      <c r="N205" s="168" t="str">
        <f ca="1" t="shared" si="20"/>
        <v>C2</v>
      </c>
      <c r="O205" s="157"/>
    </row>
    <row r="206" spans="1:15" s="97" customFormat="1" ht="36.75" customHeight="1">
      <c r="A206" s="77"/>
      <c r="B206" s="78"/>
      <c r="C206" s="79" t="s">
        <v>152</v>
      </c>
      <c r="D206" s="80"/>
      <c r="E206" s="80"/>
      <c r="F206" s="36"/>
      <c r="G206" s="45"/>
      <c r="H206" s="81"/>
      <c r="I206" s="167" t="str">
        <f ca="1" t="shared" si="16"/>
        <v>LOCKED</v>
      </c>
      <c r="J206" s="2" t="str">
        <f t="shared" si="17"/>
        <v>JOINT AND CRACK SEALING</v>
      </c>
      <c r="K206" s="3" t="e">
        <f>MATCH(J206,#REF!,0)</f>
        <v>#REF!</v>
      </c>
      <c r="L206" s="168" t="str">
        <f ca="1" t="shared" si="18"/>
        <v>,0</v>
      </c>
      <c r="M206" s="168" t="str">
        <f ca="1" t="shared" si="19"/>
        <v>G</v>
      </c>
      <c r="N206" s="168" t="str">
        <f ca="1" t="shared" si="20"/>
        <v>F2</v>
      </c>
      <c r="O206" s="157"/>
    </row>
    <row r="207" spans="1:15" s="97" customFormat="1" ht="32.25" customHeight="1">
      <c r="A207" s="38" t="s">
        <v>308</v>
      </c>
      <c r="B207" s="48" t="s">
        <v>501</v>
      </c>
      <c r="C207" s="40" t="s">
        <v>54</v>
      </c>
      <c r="D207" s="41" t="s">
        <v>389</v>
      </c>
      <c r="E207" s="42" t="s">
        <v>135</v>
      </c>
      <c r="F207" s="36">
        <v>1000</v>
      </c>
      <c r="G207" s="1"/>
      <c r="H207" s="43">
        <f>ROUND(G207*F207,2)</f>
        <v>0</v>
      </c>
      <c r="I207" s="167">
        <f ca="1" t="shared" si="16"/>
      </c>
      <c r="J207" s="2" t="str">
        <f t="shared" si="17"/>
        <v>D006Reflective Crack MaintenanceCW 3250-R7m</v>
      </c>
      <c r="K207" s="3" t="e">
        <f>MATCH(J207,#REF!,0)</f>
        <v>#REF!</v>
      </c>
      <c r="L207" s="168" t="str">
        <f ca="1" t="shared" si="18"/>
        <v>,0</v>
      </c>
      <c r="M207" s="168" t="str">
        <f ca="1" t="shared" si="19"/>
        <v>C2</v>
      </c>
      <c r="N207" s="168" t="str">
        <f ca="1" t="shared" si="20"/>
        <v>C2</v>
      </c>
      <c r="O207" s="157"/>
    </row>
    <row r="208" spans="1:15" s="97" customFormat="1" ht="45" customHeight="1">
      <c r="A208" s="15"/>
      <c r="B208" s="105"/>
      <c r="C208" s="54" t="s">
        <v>153</v>
      </c>
      <c r="D208" s="55"/>
      <c r="E208" s="93"/>
      <c r="F208" s="36"/>
      <c r="G208" s="122"/>
      <c r="H208" s="57"/>
      <c r="I208" s="167" t="str">
        <f ca="1" t="shared" si="16"/>
        <v>LOCKED</v>
      </c>
      <c r="J208" s="2" t="str">
        <f t="shared" si="17"/>
        <v>ASSOCIATED DRAINAGE AND UNDERGROUND WORKS</v>
      </c>
      <c r="K208" s="3" t="e">
        <f>MATCH(J208,#REF!,0)</f>
        <v>#REF!</v>
      </c>
      <c r="L208" s="168" t="str">
        <f ca="1" t="shared" si="18"/>
        <v>,0</v>
      </c>
      <c r="M208" s="168" t="str">
        <f ca="1" t="shared" si="19"/>
        <v>C2</v>
      </c>
      <c r="N208" s="168" t="str">
        <f ca="1" t="shared" si="20"/>
        <v>C2</v>
      </c>
      <c r="O208" s="157"/>
    </row>
    <row r="209" spans="1:15" s="97" customFormat="1" ht="33.75" customHeight="1">
      <c r="A209" s="47" t="s">
        <v>161</v>
      </c>
      <c r="B209" s="48" t="s">
        <v>502</v>
      </c>
      <c r="C209" s="49" t="s">
        <v>248</v>
      </c>
      <c r="D209" s="50" t="s">
        <v>459</v>
      </c>
      <c r="E209" s="51"/>
      <c r="F209" s="36"/>
      <c r="G209" s="59"/>
      <c r="H209" s="75"/>
      <c r="I209" s="167" t="str">
        <f ca="1" t="shared" si="16"/>
        <v>LOCKED</v>
      </c>
      <c r="J209" s="2" t="str">
        <f t="shared" si="17"/>
        <v>E003Catch BasinCW 2130-R12</v>
      </c>
      <c r="K209" s="3" t="e">
        <f>MATCH(J209,#REF!,0)</f>
        <v>#REF!</v>
      </c>
      <c r="L209" s="168" t="str">
        <f ca="1" t="shared" si="18"/>
        <v>,0</v>
      </c>
      <c r="M209" s="168" t="str">
        <f ca="1" t="shared" si="19"/>
        <v>G</v>
      </c>
      <c r="N209" s="168" t="str">
        <f ca="1" t="shared" si="20"/>
        <v>C2</v>
      </c>
      <c r="O209" s="157"/>
    </row>
    <row r="210" spans="1:15" s="97" customFormat="1" ht="45" customHeight="1">
      <c r="A210" s="47" t="s">
        <v>162</v>
      </c>
      <c r="B210" s="61" t="s">
        <v>214</v>
      </c>
      <c r="C210" s="62" t="s">
        <v>460</v>
      </c>
      <c r="D210" s="63"/>
      <c r="E210" s="64" t="s">
        <v>134</v>
      </c>
      <c r="F210" s="65">
        <v>7</v>
      </c>
      <c r="G210" s="159"/>
      <c r="H210" s="66">
        <f>ROUND(G210*F210,2)</f>
        <v>0</v>
      </c>
      <c r="I210" s="167">
        <f ca="1" t="shared" si="16"/>
      </c>
      <c r="J210" s="2" t="str">
        <f t="shared" si="17"/>
        <v>E004SD-024, 1800 mm deepeach</v>
      </c>
      <c r="K210" s="3" t="e">
        <f>MATCH(J210,#REF!,0)</f>
        <v>#REF!</v>
      </c>
      <c r="L210" s="168" t="str">
        <f ca="1" t="shared" si="18"/>
        <v>,0</v>
      </c>
      <c r="M210" s="168" t="str">
        <f ca="1" t="shared" si="19"/>
        <v>C2</v>
      </c>
      <c r="N210" s="168" t="str">
        <f ca="1" t="shared" si="20"/>
        <v>C2</v>
      </c>
      <c r="O210" s="157"/>
    </row>
    <row r="211" spans="1:15" s="97" customFormat="1" ht="55.5" customHeight="1">
      <c r="A211" s="47"/>
      <c r="B211" s="60"/>
      <c r="C211" s="67" t="s">
        <v>503</v>
      </c>
      <c r="D211" s="50"/>
      <c r="E211" s="51"/>
      <c r="F211" s="36"/>
      <c r="G211" s="68"/>
      <c r="H211" s="111"/>
      <c r="I211" s="167" t="str">
        <f ca="1" t="shared" si="16"/>
        <v>LOCKED</v>
      </c>
      <c r="J211" s="2" t="str">
        <f t="shared" si="17"/>
        <v>ASSOCIATED DRAINAGE AND UNDERGROUND WORKS (Cont'd.)</v>
      </c>
      <c r="K211" s="3" t="e">
        <f>MATCH(J211,#REF!,0)</f>
        <v>#REF!</v>
      </c>
      <c r="L211" s="168" t="str">
        <f ca="1" t="shared" si="18"/>
        <v>,0</v>
      </c>
      <c r="M211" s="168" t="str">
        <f ca="1" t="shared" si="19"/>
        <v>C2</v>
      </c>
      <c r="N211" s="168" t="str">
        <f ca="1" t="shared" si="20"/>
        <v>C2</v>
      </c>
      <c r="O211" s="157"/>
    </row>
    <row r="212" spans="1:15" s="97" customFormat="1" ht="34.5" customHeight="1">
      <c r="A212" s="38" t="s">
        <v>163</v>
      </c>
      <c r="B212" s="48" t="s">
        <v>504</v>
      </c>
      <c r="C212" s="40" t="s">
        <v>249</v>
      </c>
      <c r="D212" s="41" t="s">
        <v>459</v>
      </c>
      <c r="E212" s="42"/>
      <c r="F212" s="88"/>
      <c r="G212" s="45"/>
      <c r="H212" s="89"/>
      <c r="I212" s="167" t="str">
        <f ca="1" t="shared" si="16"/>
        <v>LOCKED</v>
      </c>
      <c r="J212" s="2" t="str">
        <f t="shared" si="17"/>
        <v>E006Catch PitCW 2130-R12</v>
      </c>
      <c r="K212" s="3" t="e">
        <f>MATCH(J212,#REF!,0)</f>
        <v>#REF!</v>
      </c>
      <c r="L212" s="168" t="str">
        <f ca="1" t="shared" si="18"/>
        <v>F0</v>
      </c>
      <c r="M212" s="168" t="str">
        <f ca="1" t="shared" si="19"/>
        <v>G</v>
      </c>
      <c r="N212" s="168" t="str">
        <f ca="1" t="shared" si="20"/>
        <v>C2</v>
      </c>
      <c r="O212" s="157"/>
    </row>
    <row r="213" spans="1:15" s="97" customFormat="1" ht="38.25" customHeight="1">
      <c r="A213" s="38" t="s">
        <v>164</v>
      </c>
      <c r="B213" s="60" t="s">
        <v>214</v>
      </c>
      <c r="C213" s="40" t="s">
        <v>250</v>
      </c>
      <c r="D213" s="41"/>
      <c r="E213" s="42" t="s">
        <v>134</v>
      </c>
      <c r="F213" s="36">
        <v>1</v>
      </c>
      <c r="G213" s="1"/>
      <c r="H213" s="43">
        <f>ROUND(G213*F213,2)</f>
        <v>0</v>
      </c>
      <c r="I213" s="167">
        <f ca="1" t="shared" si="16"/>
      </c>
      <c r="J213" s="2" t="str">
        <f t="shared" si="17"/>
        <v>E007SD-023each</v>
      </c>
      <c r="K213" s="3" t="e">
        <f>MATCH(J213,#REF!,0)</f>
        <v>#REF!</v>
      </c>
      <c r="L213" s="168" t="str">
        <f ca="1" t="shared" si="18"/>
        <v>,0</v>
      </c>
      <c r="M213" s="168" t="str">
        <f ca="1" t="shared" si="19"/>
        <v>C2</v>
      </c>
      <c r="N213" s="168" t="str">
        <f ca="1" t="shared" si="20"/>
        <v>C2</v>
      </c>
      <c r="O213" s="157"/>
    </row>
    <row r="214" spans="1:15" s="97" customFormat="1" ht="33" customHeight="1">
      <c r="A214" s="47" t="s">
        <v>165</v>
      </c>
      <c r="B214" s="48" t="s">
        <v>505</v>
      </c>
      <c r="C214" s="49" t="s">
        <v>251</v>
      </c>
      <c r="D214" s="50" t="s">
        <v>459</v>
      </c>
      <c r="E214" s="51"/>
      <c r="F214" s="36"/>
      <c r="G214" s="59"/>
      <c r="H214" s="112"/>
      <c r="I214" s="167" t="str">
        <f ca="1" t="shared" si="16"/>
        <v>LOCKED</v>
      </c>
      <c r="J214" s="2" t="str">
        <f t="shared" si="17"/>
        <v>E008Sewer ServiceCW 2130-R12</v>
      </c>
      <c r="K214" s="3" t="e">
        <f>MATCH(J214,#REF!,0)</f>
        <v>#REF!</v>
      </c>
      <c r="L214" s="168" t="str">
        <f ca="1" t="shared" si="18"/>
        <v>,0</v>
      </c>
      <c r="M214" s="168" t="str">
        <f ca="1" t="shared" si="19"/>
        <v>G</v>
      </c>
      <c r="N214" s="168" t="str">
        <f ca="1" t="shared" si="20"/>
        <v>C2</v>
      </c>
      <c r="O214" s="157"/>
    </row>
    <row r="215" spans="1:15" s="97" customFormat="1" ht="45" customHeight="1">
      <c r="A215" s="47" t="s">
        <v>24</v>
      </c>
      <c r="B215" s="60" t="s">
        <v>214</v>
      </c>
      <c r="C215" s="49" t="s">
        <v>461</v>
      </c>
      <c r="D215" s="50"/>
      <c r="E215" s="51" t="s">
        <v>135</v>
      </c>
      <c r="F215" s="36">
        <v>30</v>
      </c>
      <c r="G215" s="1"/>
      <c r="H215" s="68">
        <f>ROUND(G215*F215,2)</f>
        <v>0</v>
      </c>
      <c r="I215" s="167">
        <f ca="1" t="shared" si="16"/>
      </c>
      <c r="J215" s="2" t="str">
        <f t="shared" si="17"/>
        <v>E010In a Trench, Class B Sand Bedding, Class 3 Backfillm</v>
      </c>
      <c r="K215" s="3" t="e">
        <f>MATCH(J215,#REF!,0)</f>
        <v>#REF!</v>
      </c>
      <c r="L215" s="168" t="str">
        <f ca="1" t="shared" si="18"/>
        <v>,0</v>
      </c>
      <c r="M215" s="168" t="str">
        <f ca="1" t="shared" si="19"/>
        <v>C2</v>
      </c>
      <c r="N215" s="168" t="str">
        <f ca="1" t="shared" si="20"/>
        <v>C2</v>
      </c>
      <c r="O215" s="157"/>
    </row>
    <row r="216" spans="1:15" s="97" customFormat="1" ht="39" customHeight="1">
      <c r="A216" s="38" t="s">
        <v>25</v>
      </c>
      <c r="B216" s="39" t="s">
        <v>506</v>
      </c>
      <c r="C216" s="40" t="s">
        <v>329</v>
      </c>
      <c r="D216" s="41" t="s">
        <v>459</v>
      </c>
      <c r="E216" s="42" t="s">
        <v>135</v>
      </c>
      <c r="F216" s="36">
        <v>5</v>
      </c>
      <c r="G216" s="1"/>
      <c r="H216" s="43">
        <f>ROUND(G216*F216,2)</f>
        <v>0</v>
      </c>
      <c r="I216" s="167">
        <f ca="1" t="shared" si="16"/>
      </c>
      <c r="J216" s="2" t="str">
        <f t="shared" si="17"/>
        <v>E012Drainage Connection PipeCW 2130-R12m</v>
      </c>
      <c r="K216" s="3" t="e">
        <f>MATCH(J216,#REF!,0)</f>
        <v>#REF!</v>
      </c>
      <c r="L216" s="168" t="str">
        <f ca="1" t="shared" si="18"/>
        <v>,0</v>
      </c>
      <c r="M216" s="168" t="str">
        <f ca="1" t="shared" si="19"/>
        <v>C2</v>
      </c>
      <c r="N216" s="168" t="str">
        <f ca="1" t="shared" si="20"/>
        <v>C2</v>
      </c>
      <c r="O216" s="157"/>
    </row>
    <row r="217" spans="1:15" s="97" customFormat="1" ht="36" customHeight="1">
      <c r="A217" s="38" t="s">
        <v>26</v>
      </c>
      <c r="B217" s="39" t="s">
        <v>507</v>
      </c>
      <c r="C217" s="40" t="s">
        <v>252</v>
      </c>
      <c r="D217" s="41" t="s">
        <v>459</v>
      </c>
      <c r="E217" s="42"/>
      <c r="F217" s="88"/>
      <c r="G217" s="45"/>
      <c r="H217" s="89"/>
      <c r="I217" s="167" t="str">
        <f ca="1" t="shared" si="16"/>
        <v>LOCKED</v>
      </c>
      <c r="J217" s="2" t="str">
        <f t="shared" si="17"/>
        <v>E013Sewer Service RisersCW 2130-R12</v>
      </c>
      <c r="K217" s="3" t="e">
        <f>MATCH(J217,#REF!,0)</f>
        <v>#REF!</v>
      </c>
      <c r="L217" s="168" t="str">
        <f ca="1" t="shared" si="18"/>
        <v>F0</v>
      </c>
      <c r="M217" s="168" t="str">
        <f ca="1" t="shared" si="19"/>
        <v>G</v>
      </c>
      <c r="N217" s="168" t="str">
        <f ca="1" t="shared" si="20"/>
        <v>C2</v>
      </c>
      <c r="O217" s="157"/>
    </row>
    <row r="218" spans="1:15" s="97" customFormat="1" ht="38.25" customHeight="1">
      <c r="A218" s="38" t="s">
        <v>27</v>
      </c>
      <c r="B218" s="46" t="s">
        <v>214</v>
      </c>
      <c r="C218" s="40" t="s">
        <v>379</v>
      </c>
      <c r="D218" s="41"/>
      <c r="E218" s="42" t="s">
        <v>315</v>
      </c>
      <c r="F218" s="36">
        <v>5</v>
      </c>
      <c r="G218" s="1"/>
      <c r="H218" s="43">
        <f>ROUND(G218*F218,2)</f>
        <v>0</v>
      </c>
      <c r="I218" s="167">
        <f ca="1" t="shared" si="16"/>
      </c>
      <c r="J218" s="2" t="str">
        <f t="shared" si="17"/>
        <v>E016SD-015vert m</v>
      </c>
      <c r="K218" s="3" t="e">
        <f>MATCH(J218,#REF!,0)</f>
        <v>#REF!</v>
      </c>
      <c r="L218" s="168" t="str">
        <f ca="1" t="shared" si="18"/>
        <v>,0</v>
      </c>
      <c r="M218" s="168" t="str">
        <f ca="1" t="shared" si="19"/>
        <v>C2</v>
      </c>
      <c r="N218" s="168" t="str">
        <f ca="1" t="shared" si="20"/>
        <v>C2</v>
      </c>
      <c r="O218" s="157"/>
    </row>
    <row r="219" spans="1:15" s="97" customFormat="1" ht="39.75" customHeight="1">
      <c r="A219" s="47" t="s">
        <v>34</v>
      </c>
      <c r="B219" s="48" t="s">
        <v>508</v>
      </c>
      <c r="C219" s="107" t="s">
        <v>433</v>
      </c>
      <c r="D219" s="50" t="s">
        <v>459</v>
      </c>
      <c r="E219" s="51"/>
      <c r="F219" s="36"/>
      <c r="G219" s="59"/>
      <c r="H219" s="75"/>
      <c r="I219" s="167" t="str">
        <f ca="1" t="shared" si="16"/>
        <v>LOCKED</v>
      </c>
      <c r="J219" s="2" t="str">
        <f t="shared" si="17"/>
        <v>E023Replacing Existing Manhole and Catch Basin Frames &amp; CoversCW 2130-R12</v>
      </c>
      <c r="K219" s="3" t="e">
        <f>MATCH(J219,#REF!,0)</f>
        <v>#REF!</v>
      </c>
      <c r="L219" s="168" t="str">
        <f ca="1" t="shared" si="18"/>
        <v>,0</v>
      </c>
      <c r="M219" s="168" t="str">
        <f ca="1" t="shared" si="19"/>
        <v>G</v>
      </c>
      <c r="N219" s="168" t="str">
        <f ca="1" t="shared" si="20"/>
        <v>C2</v>
      </c>
      <c r="O219" s="157"/>
    </row>
    <row r="220" spans="1:15" s="97" customFormat="1" ht="42.75" customHeight="1">
      <c r="A220" s="47" t="s">
        <v>35</v>
      </c>
      <c r="B220" s="60" t="s">
        <v>214</v>
      </c>
      <c r="C220" s="49" t="s">
        <v>345</v>
      </c>
      <c r="D220" s="50"/>
      <c r="E220" s="51" t="s">
        <v>134</v>
      </c>
      <c r="F220" s="36">
        <v>2</v>
      </c>
      <c r="G220" s="1"/>
      <c r="H220" s="52">
        <f>ROUND(G220*F220,2)</f>
        <v>0</v>
      </c>
      <c r="I220" s="167">
        <f ca="1" t="shared" si="16"/>
      </c>
      <c r="J220" s="2" t="str">
        <f t="shared" si="17"/>
        <v>E024AP-004 - Standard Frame for Manhole and Catch Basineach</v>
      </c>
      <c r="K220" s="3" t="e">
        <f>MATCH(J220,#REF!,0)</f>
        <v>#REF!</v>
      </c>
      <c r="L220" s="168" t="str">
        <f ca="1" t="shared" si="18"/>
        <v>,0</v>
      </c>
      <c r="M220" s="168" t="str">
        <f ca="1" t="shared" si="19"/>
        <v>C2</v>
      </c>
      <c r="N220" s="168" t="str">
        <f ca="1" t="shared" si="20"/>
        <v>C2</v>
      </c>
      <c r="O220" s="157"/>
    </row>
    <row r="221" spans="1:15" s="97" customFormat="1" ht="45" customHeight="1">
      <c r="A221" s="47" t="s">
        <v>36</v>
      </c>
      <c r="B221" s="60" t="s">
        <v>215</v>
      </c>
      <c r="C221" s="49" t="s">
        <v>346</v>
      </c>
      <c r="D221" s="50"/>
      <c r="E221" s="51" t="s">
        <v>134</v>
      </c>
      <c r="F221" s="36">
        <v>2</v>
      </c>
      <c r="G221" s="1"/>
      <c r="H221" s="52">
        <f>ROUND(G221*F221,2)</f>
        <v>0</v>
      </c>
      <c r="I221" s="167">
        <f ca="1" t="shared" si="16"/>
      </c>
      <c r="J221" s="2" t="str">
        <f t="shared" si="17"/>
        <v>E025AP-005 - Standard Solid Cover for Standard Frameeach</v>
      </c>
      <c r="K221" s="3" t="e">
        <f>MATCH(J221,#REF!,0)</f>
        <v>#REF!</v>
      </c>
      <c r="L221" s="168" t="str">
        <f ca="1" t="shared" si="18"/>
        <v>,0</v>
      </c>
      <c r="M221" s="168" t="str">
        <f ca="1" t="shared" si="19"/>
        <v>C2</v>
      </c>
      <c r="N221" s="168" t="str">
        <f ca="1" t="shared" si="20"/>
        <v>C2</v>
      </c>
      <c r="O221" s="157"/>
    </row>
    <row r="222" spans="1:15" s="97" customFormat="1" ht="30" customHeight="1">
      <c r="A222" s="38" t="s">
        <v>40</v>
      </c>
      <c r="B222" s="48" t="s">
        <v>509</v>
      </c>
      <c r="C222" s="90" t="s">
        <v>254</v>
      </c>
      <c r="D222" s="41" t="s">
        <v>459</v>
      </c>
      <c r="E222" s="42"/>
      <c r="F222" s="36"/>
      <c r="G222" s="45"/>
      <c r="H222" s="89"/>
      <c r="I222" s="167" t="str">
        <f ca="1" t="shared" si="16"/>
        <v>LOCKED</v>
      </c>
      <c r="J222" s="2" t="str">
        <f t="shared" si="17"/>
        <v>E032Connecting to Existing ManholeCW 2130-R12</v>
      </c>
      <c r="K222" s="3" t="e">
        <f>MATCH(J222,#REF!,0)</f>
        <v>#REF!</v>
      </c>
      <c r="L222" s="168" t="str">
        <f ca="1" t="shared" si="18"/>
        <v>,0</v>
      </c>
      <c r="M222" s="168" t="str">
        <f ca="1" t="shared" si="19"/>
        <v>G</v>
      </c>
      <c r="N222" s="168" t="str">
        <f ca="1" t="shared" si="20"/>
        <v>C2</v>
      </c>
      <c r="O222" s="157"/>
    </row>
    <row r="223" spans="1:15" s="97" customFormat="1" ht="39.75" customHeight="1">
      <c r="A223" s="38" t="s">
        <v>41</v>
      </c>
      <c r="B223" s="60" t="s">
        <v>214</v>
      </c>
      <c r="C223" s="91" t="s">
        <v>510</v>
      </c>
      <c r="D223" s="41"/>
      <c r="E223" s="42" t="s">
        <v>134</v>
      </c>
      <c r="F223" s="36">
        <v>4</v>
      </c>
      <c r="G223" s="1"/>
      <c r="H223" s="43">
        <f>ROUND(G223*F223,2)</f>
        <v>0</v>
      </c>
      <c r="I223" s="167">
        <f ca="1" t="shared" si="16"/>
      </c>
      <c r="J223" s="2" t="str">
        <f t="shared" si="17"/>
        <v>E033250 mm Catch Basin Leadeach</v>
      </c>
      <c r="K223" s="3" t="e">
        <f>MATCH(J223,#REF!,0)</f>
        <v>#REF!</v>
      </c>
      <c r="L223" s="168" t="str">
        <f ca="1" t="shared" si="18"/>
        <v>,0</v>
      </c>
      <c r="M223" s="168" t="str">
        <f ca="1" t="shared" si="19"/>
        <v>C2</v>
      </c>
      <c r="N223" s="168" t="str">
        <f ca="1" t="shared" si="20"/>
        <v>C2</v>
      </c>
      <c r="O223" s="157"/>
    </row>
    <row r="224" spans="1:15" s="97" customFormat="1" ht="30.75" customHeight="1">
      <c r="A224" s="38" t="s">
        <v>42</v>
      </c>
      <c r="B224" s="48" t="s">
        <v>511</v>
      </c>
      <c r="C224" s="90" t="s">
        <v>255</v>
      </c>
      <c r="D224" s="41" t="s">
        <v>459</v>
      </c>
      <c r="E224" s="42"/>
      <c r="F224" s="36"/>
      <c r="G224" s="45"/>
      <c r="H224" s="89"/>
      <c r="I224" s="167" t="str">
        <f ca="1" t="shared" si="16"/>
        <v>LOCKED</v>
      </c>
      <c r="J224" s="2" t="str">
        <f t="shared" si="17"/>
        <v>E034Connecting to Existing Catch BasinCW 2130-R12</v>
      </c>
      <c r="K224" s="3" t="e">
        <f>MATCH(J224,#REF!,0)</f>
        <v>#REF!</v>
      </c>
      <c r="L224" s="168" t="str">
        <f ca="1" t="shared" si="18"/>
        <v>,0</v>
      </c>
      <c r="M224" s="168" t="str">
        <f ca="1" t="shared" si="19"/>
        <v>G</v>
      </c>
      <c r="N224" s="168" t="str">
        <f ca="1" t="shared" si="20"/>
        <v>C2</v>
      </c>
      <c r="O224" s="157"/>
    </row>
    <row r="225" spans="1:15" s="97" customFormat="1" ht="38.25" customHeight="1">
      <c r="A225" s="38" t="s">
        <v>43</v>
      </c>
      <c r="B225" s="60" t="s">
        <v>214</v>
      </c>
      <c r="C225" s="91" t="s">
        <v>462</v>
      </c>
      <c r="D225" s="41"/>
      <c r="E225" s="42" t="s">
        <v>134</v>
      </c>
      <c r="F225" s="36">
        <v>1</v>
      </c>
      <c r="G225" s="1"/>
      <c r="H225" s="43">
        <f>ROUND(G225*F225,2)</f>
        <v>0</v>
      </c>
      <c r="I225" s="167">
        <f ca="1" t="shared" si="16"/>
      </c>
      <c r="J225" s="2" t="str">
        <f t="shared" si="17"/>
        <v>E035250 mm Drainage Connection Pipeeach</v>
      </c>
      <c r="K225" s="3" t="e">
        <f>MATCH(J225,#REF!,0)</f>
        <v>#REF!</v>
      </c>
      <c r="L225" s="168" t="str">
        <f ca="1" t="shared" si="18"/>
        <v>,0</v>
      </c>
      <c r="M225" s="168" t="str">
        <f ca="1" t="shared" si="19"/>
        <v>C2</v>
      </c>
      <c r="N225" s="168" t="str">
        <f ca="1" t="shared" si="20"/>
        <v>C2</v>
      </c>
      <c r="O225" s="157"/>
    </row>
    <row r="226" spans="1:15" s="97" customFormat="1" ht="27.75" customHeight="1">
      <c r="A226" s="47" t="s">
        <v>44</v>
      </c>
      <c r="B226" s="48" t="s">
        <v>512</v>
      </c>
      <c r="C226" s="107" t="s">
        <v>256</v>
      </c>
      <c r="D226" s="50" t="s">
        <v>459</v>
      </c>
      <c r="E226" s="51"/>
      <c r="F226" s="36"/>
      <c r="G226" s="59"/>
      <c r="H226" s="75"/>
      <c r="I226" s="167" t="str">
        <f ca="1" t="shared" si="16"/>
        <v>LOCKED</v>
      </c>
      <c r="J226" s="2" t="str">
        <f t="shared" si="17"/>
        <v>E036Connecting to Existing SewerCW 2130-R12</v>
      </c>
      <c r="K226" s="3" t="e">
        <f>MATCH(J226,#REF!,0)</f>
        <v>#REF!</v>
      </c>
      <c r="L226" s="168" t="str">
        <f ca="1" t="shared" si="18"/>
        <v>,0</v>
      </c>
      <c r="M226" s="168" t="str">
        <f ca="1" t="shared" si="19"/>
        <v>G</v>
      </c>
      <c r="N226" s="168" t="str">
        <f ca="1" t="shared" si="20"/>
        <v>C2</v>
      </c>
      <c r="O226" s="157"/>
    </row>
    <row r="227" spans="1:15" s="97" customFormat="1" ht="30.75" customHeight="1">
      <c r="A227" s="47" t="s">
        <v>45</v>
      </c>
      <c r="B227" s="60" t="s">
        <v>214</v>
      </c>
      <c r="C227" s="108" t="s">
        <v>463</v>
      </c>
      <c r="D227" s="50"/>
      <c r="E227" s="51"/>
      <c r="F227" s="36"/>
      <c r="G227" s="59"/>
      <c r="H227" s="75"/>
      <c r="I227" s="167" t="str">
        <f ca="1" t="shared" si="16"/>
        <v>LOCKED</v>
      </c>
      <c r="J227" s="2" t="str">
        <f t="shared" si="17"/>
        <v>E037250 mm PVC SDR-35 Connecting Pipe</v>
      </c>
      <c r="K227" s="3" t="e">
        <f>MATCH(J227,#REF!,0)</f>
        <v>#REF!</v>
      </c>
      <c r="L227" s="168" t="str">
        <f ca="1" t="shared" si="18"/>
        <v>,0</v>
      </c>
      <c r="M227" s="168" t="str">
        <f ca="1" t="shared" si="19"/>
        <v>G</v>
      </c>
      <c r="N227" s="168" t="str">
        <f ca="1" t="shared" si="20"/>
        <v>C2</v>
      </c>
      <c r="O227" s="157"/>
    </row>
    <row r="228" spans="1:15" s="97" customFormat="1" ht="38.25" customHeight="1">
      <c r="A228" s="38" t="s">
        <v>47</v>
      </c>
      <c r="B228" s="46" t="s">
        <v>363</v>
      </c>
      <c r="C228" s="40" t="s">
        <v>513</v>
      </c>
      <c r="D228" s="41"/>
      <c r="E228" s="42" t="s">
        <v>134</v>
      </c>
      <c r="F228" s="36">
        <v>1</v>
      </c>
      <c r="G228" s="1"/>
      <c r="H228" s="43">
        <f>ROUND(G228*F228,2)</f>
        <v>0</v>
      </c>
      <c r="I228" s="167">
        <f ca="1" t="shared" si="16"/>
      </c>
      <c r="J228" s="2" t="str">
        <f t="shared" si="17"/>
        <v>E039Connecting to 375 mm Concrete Sewereach</v>
      </c>
      <c r="K228" s="3" t="e">
        <f>MATCH(J228,#REF!,0)</f>
        <v>#REF!</v>
      </c>
      <c r="L228" s="168" t="str">
        <f ca="1" t="shared" si="18"/>
        <v>,0</v>
      </c>
      <c r="M228" s="168" t="str">
        <f ca="1" t="shared" si="19"/>
        <v>C2</v>
      </c>
      <c r="N228" s="168" t="str">
        <f ca="1" t="shared" si="20"/>
        <v>C2</v>
      </c>
      <c r="O228" s="157"/>
    </row>
    <row r="229" spans="1:15" s="97" customFormat="1" ht="41.25" customHeight="1">
      <c r="A229" s="38" t="s">
        <v>48</v>
      </c>
      <c r="B229" s="48" t="s">
        <v>514</v>
      </c>
      <c r="C229" s="90" t="s">
        <v>380</v>
      </c>
      <c r="D229" s="41" t="s">
        <v>459</v>
      </c>
      <c r="E229" s="42"/>
      <c r="F229" s="36"/>
      <c r="G229" s="45"/>
      <c r="H229" s="89"/>
      <c r="I229" s="167" t="str">
        <f ca="1" t="shared" si="16"/>
        <v>LOCKED</v>
      </c>
      <c r="J229" s="2" t="str">
        <f t="shared" si="17"/>
        <v>E042Connecting New Sewer Service to Existing Sewer ServiceCW 2130-R12</v>
      </c>
      <c r="K229" s="3" t="e">
        <f>MATCH(J229,#REF!,0)</f>
        <v>#REF!</v>
      </c>
      <c r="L229" s="168" t="str">
        <f ca="1" t="shared" si="18"/>
        <v>,0</v>
      </c>
      <c r="M229" s="168" t="str">
        <f ca="1" t="shared" si="19"/>
        <v>G</v>
      </c>
      <c r="N229" s="168" t="str">
        <f ca="1" t="shared" si="20"/>
        <v>C2</v>
      </c>
      <c r="O229" s="157"/>
    </row>
    <row r="230" spans="1:15" s="97" customFormat="1" ht="37.5" customHeight="1">
      <c r="A230" s="38" t="s">
        <v>49</v>
      </c>
      <c r="B230" s="60" t="s">
        <v>214</v>
      </c>
      <c r="C230" s="91" t="s">
        <v>515</v>
      </c>
      <c r="D230" s="41"/>
      <c r="E230" s="42" t="s">
        <v>134</v>
      </c>
      <c r="F230" s="36">
        <v>2</v>
      </c>
      <c r="G230" s="1"/>
      <c r="H230" s="43">
        <f>ROUND(G230*F230,2)</f>
        <v>0</v>
      </c>
      <c r="I230" s="167">
        <f ca="1" t="shared" si="16"/>
      </c>
      <c r="J230" s="2" t="str">
        <f t="shared" si="17"/>
        <v>E043250 mmeach</v>
      </c>
      <c r="K230" s="3" t="e">
        <f>MATCH(J230,#REF!,0)</f>
        <v>#REF!</v>
      </c>
      <c r="L230" s="168" t="str">
        <f ca="1" t="shared" si="18"/>
        <v>,0</v>
      </c>
      <c r="M230" s="168" t="str">
        <f ca="1" t="shared" si="19"/>
        <v>C2</v>
      </c>
      <c r="N230" s="168" t="str">
        <f ca="1" t="shared" si="20"/>
        <v>C2</v>
      </c>
      <c r="O230" s="157"/>
    </row>
    <row r="231" spans="1:15" s="97" customFormat="1" ht="36.75" customHeight="1">
      <c r="A231" s="47" t="s">
        <v>259</v>
      </c>
      <c r="B231" s="48" t="s">
        <v>516</v>
      </c>
      <c r="C231" s="49" t="s">
        <v>358</v>
      </c>
      <c r="D231" s="50" t="s">
        <v>459</v>
      </c>
      <c r="E231" s="51" t="s">
        <v>134</v>
      </c>
      <c r="F231" s="36">
        <v>6</v>
      </c>
      <c r="G231" s="1"/>
      <c r="H231" s="52">
        <f>ROUND(G231*F231,2)</f>
        <v>0</v>
      </c>
      <c r="I231" s="167">
        <f ca="1" t="shared" si="16"/>
      </c>
      <c r="J231" s="2" t="str">
        <f t="shared" si="17"/>
        <v>E046Removal of Existing Catch BasinsCW 2130-R12each</v>
      </c>
      <c r="K231" s="3" t="e">
        <f>MATCH(J231,#REF!,0)</f>
        <v>#REF!</v>
      </c>
      <c r="L231" s="168" t="str">
        <f ca="1" t="shared" si="18"/>
        <v>,0</v>
      </c>
      <c r="M231" s="168" t="str">
        <f ca="1" t="shared" si="19"/>
        <v>C2</v>
      </c>
      <c r="N231" s="168" t="str">
        <f ca="1" t="shared" si="20"/>
        <v>C2</v>
      </c>
      <c r="O231" s="157"/>
    </row>
    <row r="232" spans="1:15" s="97" customFormat="1" ht="36.75" customHeight="1">
      <c r="A232" s="38" t="s">
        <v>261</v>
      </c>
      <c r="B232" s="48" t="s">
        <v>517</v>
      </c>
      <c r="C232" s="40" t="s">
        <v>257</v>
      </c>
      <c r="D232" s="41" t="s">
        <v>459</v>
      </c>
      <c r="E232" s="42" t="s">
        <v>134</v>
      </c>
      <c r="F232" s="36">
        <v>3</v>
      </c>
      <c r="G232" s="1"/>
      <c r="H232" s="43">
        <f>ROUND(G232*F232,2)</f>
        <v>0</v>
      </c>
      <c r="I232" s="167">
        <f ca="1" t="shared" si="16"/>
      </c>
      <c r="J232" s="2" t="str">
        <f t="shared" si="17"/>
        <v>E047Removal of Existing Catch PitCW 2130-R12each</v>
      </c>
      <c r="K232" s="3" t="e">
        <f>MATCH(J232,#REF!,0)</f>
        <v>#REF!</v>
      </c>
      <c r="L232" s="168" t="str">
        <f ca="1" t="shared" si="18"/>
        <v>,0</v>
      </c>
      <c r="M232" s="168" t="str">
        <f ca="1" t="shared" si="19"/>
        <v>C2</v>
      </c>
      <c r="N232" s="168" t="str">
        <f ca="1" t="shared" si="20"/>
        <v>C2</v>
      </c>
      <c r="O232" s="157"/>
    </row>
    <row r="233" spans="1:15" s="97" customFormat="1" ht="39.75" customHeight="1">
      <c r="A233" s="47" t="s">
        <v>264</v>
      </c>
      <c r="B233" s="82" t="s">
        <v>518</v>
      </c>
      <c r="C233" s="62" t="s">
        <v>202</v>
      </c>
      <c r="D233" s="63" t="s">
        <v>467</v>
      </c>
      <c r="E233" s="64" t="s">
        <v>135</v>
      </c>
      <c r="F233" s="65">
        <v>96</v>
      </c>
      <c r="G233" s="159"/>
      <c r="H233" s="66">
        <f>ROUND(G233*F233,2)</f>
        <v>0</v>
      </c>
      <c r="I233" s="167">
        <f ca="1" t="shared" si="16"/>
      </c>
      <c r="J233" s="2" t="str">
        <f t="shared" si="17"/>
        <v>E051Installation of SubdrainsCW 3120-R4m</v>
      </c>
      <c r="K233" s="3" t="e">
        <f>MATCH(J233,#REF!,0)</f>
        <v>#REF!</v>
      </c>
      <c r="L233" s="168" t="str">
        <f ca="1" t="shared" si="18"/>
        <v>,0</v>
      </c>
      <c r="M233" s="168" t="str">
        <f ca="1" t="shared" si="19"/>
        <v>C2</v>
      </c>
      <c r="N233" s="168" t="str">
        <f ca="1" t="shared" si="20"/>
        <v>C2</v>
      </c>
      <c r="O233" s="157"/>
    </row>
    <row r="234" spans="1:15" s="97" customFormat="1" ht="42" customHeight="1">
      <c r="A234" s="15"/>
      <c r="B234" s="92"/>
      <c r="C234" s="67" t="s">
        <v>154</v>
      </c>
      <c r="D234" s="55"/>
      <c r="E234" s="93"/>
      <c r="F234" s="36"/>
      <c r="G234" s="122"/>
      <c r="H234" s="57"/>
      <c r="I234" s="167" t="str">
        <f ca="1" t="shared" si="16"/>
        <v>LOCKED</v>
      </c>
      <c r="J234" s="2" t="str">
        <f t="shared" si="17"/>
        <v>ADJUSTMENTS</v>
      </c>
      <c r="K234" s="3" t="e">
        <f>MATCH(J234,#REF!,0)</f>
        <v>#REF!</v>
      </c>
      <c r="L234" s="168" t="str">
        <f ca="1" t="shared" si="18"/>
        <v>,0</v>
      </c>
      <c r="M234" s="168" t="str">
        <f ca="1" t="shared" si="19"/>
        <v>C2</v>
      </c>
      <c r="N234" s="168" t="str">
        <f ca="1" t="shared" si="20"/>
        <v>C2</v>
      </c>
      <c r="O234" s="157"/>
    </row>
    <row r="235" spans="1:15" s="97" customFormat="1" ht="45" customHeight="1">
      <c r="A235" s="47" t="s">
        <v>166</v>
      </c>
      <c r="B235" s="48" t="s">
        <v>519</v>
      </c>
      <c r="C235" s="49" t="s">
        <v>322</v>
      </c>
      <c r="D235" s="50" t="s">
        <v>2</v>
      </c>
      <c r="E235" s="51" t="s">
        <v>134</v>
      </c>
      <c r="F235" s="36">
        <v>12</v>
      </c>
      <c r="G235" s="1"/>
      <c r="H235" s="52">
        <f>ROUND(G235*F235,2)</f>
        <v>0</v>
      </c>
      <c r="I235" s="167">
        <f ca="1" t="shared" si="16"/>
      </c>
      <c r="J235" s="2" t="str">
        <f t="shared" si="17"/>
        <v>F001Adjustment of Catch Basins / Manholes FramesCW 3210-R7each</v>
      </c>
      <c r="K235" s="3" t="e">
        <f>MATCH(J235,#REF!,0)</f>
        <v>#REF!</v>
      </c>
      <c r="L235" s="168" t="str">
        <f ca="1" t="shared" si="18"/>
        <v>,0</v>
      </c>
      <c r="M235" s="168" t="str">
        <f ca="1" t="shared" si="19"/>
        <v>C2</v>
      </c>
      <c r="N235" s="168" t="str">
        <f ca="1" t="shared" si="20"/>
        <v>C2</v>
      </c>
      <c r="O235" s="157"/>
    </row>
    <row r="236" spans="1:15" s="97" customFormat="1" ht="30.75" customHeight="1">
      <c r="A236" s="47" t="s">
        <v>167</v>
      </c>
      <c r="B236" s="48" t="s">
        <v>520</v>
      </c>
      <c r="C236" s="49" t="s">
        <v>352</v>
      </c>
      <c r="D236" s="50" t="s">
        <v>459</v>
      </c>
      <c r="E236" s="51"/>
      <c r="F236" s="36"/>
      <c r="G236" s="68"/>
      <c r="H236" s="75"/>
      <c r="I236" s="167" t="str">
        <f ca="1" t="shared" si="16"/>
        <v>LOCKED</v>
      </c>
      <c r="J236" s="2" t="str">
        <f t="shared" si="17"/>
        <v>F002Replacing Existing RisersCW 2130-R12</v>
      </c>
      <c r="K236" s="3" t="e">
        <f>MATCH(J236,#REF!,0)</f>
        <v>#REF!</v>
      </c>
      <c r="L236" s="168" t="str">
        <f ca="1" t="shared" si="18"/>
        <v>,0</v>
      </c>
      <c r="M236" s="168" t="str">
        <f ca="1" t="shared" si="19"/>
        <v>C2</v>
      </c>
      <c r="N236" s="168" t="str">
        <f ca="1" t="shared" si="20"/>
        <v>C2</v>
      </c>
      <c r="O236" s="157"/>
    </row>
    <row r="237" spans="1:15" s="97" customFormat="1" ht="41.25" customHeight="1">
      <c r="A237" s="47" t="s">
        <v>353</v>
      </c>
      <c r="B237" s="60" t="s">
        <v>214</v>
      </c>
      <c r="C237" s="49" t="s">
        <v>359</v>
      </c>
      <c r="D237" s="50"/>
      <c r="E237" s="51" t="s">
        <v>136</v>
      </c>
      <c r="F237" s="36">
        <v>2</v>
      </c>
      <c r="G237" s="1"/>
      <c r="H237" s="52">
        <f>ROUND(G237*F237,2)</f>
        <v>0</v>
      </c>
      <c r="I237" s="167">
        <f ca="1" t="shared" si="16"/>
      </c>
      <c r="J237" s="2" t="str">
        <f t="shared" si="17"/>
        <v>F002APre-cast Concrete Risersvert. m</v>
      </c>
      <c r="K237" s="3" t="e">
        <f>MATCH(J237,#REF!,0)</f>
        <v>#REF!</v>
      </c>
      <c r="L237" s="168" t="str">
        <f ca="1" t="shared" si="18"/>
        <v>,0</v>
      </c>
      <c r="M237" s="168" t="str">
        <f ca="1" t="shared" si="19"/>
        <v>C2</v>
      </c>
      <c r="N237" s="168" t="str">
        <f ca="1" t="shared" si="20"/>
        <v>C2</v>
      </c>
      <c r="O237" s="157"/>
    </row>
    <row r="238" spans="1:15" s="97" customFormat="1" ht="37.5" customHeight="1">
      <c r="A238" s="47" t="s">
        <v>168</v>
      </c>
      <c r="B238" s="48" t="s">
        <v>521</v>
      </c>
      <c r="C238" s="49" t="s">
        <v>325</v>
      </c>
      <c r="D238" s="50" t="s">
        <v>2</v>
      </c>
      <c r="E238" s="51"/>
      <c r="F238" s="36"/>
      <c r="G238" s="59"/>
      <c r="H238" s="75"/>
      <c r="I238" s="167" t="str">
        <f ca="1" t="shared" si="16"/>
        <v>LOCKED</v>
      </c>
      <c r="J238" s="2" t="str">
        <f t="shared" si="17"/>
        <v>F003Lifter RingsCW 3210-R7</v>
      </c>
      <c r="K238" s="3" t="e">
        <f>MATCH(J238,#REF!,0)</f>
        <v>#REF!</v>
      </c>
      <c r="L238" s="168" t="str">
        <f ca="1" t="shared" si="18"/>
        <v>,0</v>
      </c>
      <c r="M238" s="168" t="str">
        <f ca="1" t="shared" si="19"/>
        <v>G</v>
      </c>
      <c r="N238" s="168" t="str">
        <f ca="1" t="shared" si="20"/>
        <v>C2</v>
      </c>
      <c r="O238" s="157"/>
    </row>
    <row r="239" spans="1:15" s="97" customFormat="1" ht="38.25" customHeight="1">
      <c r="A239" s="38" t="s">
        <v>169</v>
      </c>
      <c r="B239" s="60" t="s">
        <v>214</v>
      </c>
      <c r="C239" s="40" t="s">
        <v>429</v>
      </c>
      <c r="D239" s="41"/>
      <c r="E239" s="42" t="s">
        <v>134</v>
      </c>
      <c r="F239" s="36">
        <v>10</v>
      </c>
      <c r="G239" s="1"/>
      <c r="H239" s="43">
        <f>ROUND(G239*F239,2)</f>
        <v>0</v>
      </c>
      <c r="I239" s="167">
        <f ca="1" t="shared" si="16"/>
      </c>
      <c r="J239" s="2" t="str">
        <f t="shared" si="17"/>
        <v>F00551 mmeach</v>
      </c>
      <c r="K239" s="3" t="e">
        <f>MATCH(J239,#REF!,0)</f>
        <v>#REF!</v>
      </c>
      <c r="L239" s="168" t="str">
        <f ca="1" t="shared" si="18"/>
        <v>,0</v>
      </c>
      <c r="M239" s="168" t="str">
        <f ca="1" t="shared" si="19"/>
        <v>C2</v>
      </c>
      <c r="N239" s="168" t="str">
        <f ca="1" t="shared" si="20"/>
        <v>C2</v>
      </c>
      <c r="O239" s="157"/>
    </row>
    <row r="240" spans="1:15" s="97" customFormat="1" ht="39.75" customHeight="1">
      <c r="A240" s="47" t="s">
        <v>170</v>
      </c>
      <c r="B240" s="48" t="s">
        <v>522</v>
      </c>
      <c r="C240" s="49" t="s">
        <v>323</v>
      </c>
      <c r="D240" s="50" t="s">
        <v>2</v>
      </c>
      <c r="E240" s="51" t="s">
        <v>134</v>
      </c>
      <c r="F240" s="36">
        <v>9</v>
      </c>
      <c r="G240" s="1"/>
      <c r="H240" s="52">
        <f>ROUND(G240*F240,2)</f>
        <v>0</v>
      </c>
      <c r="I240" s="167">
        <f ca="1" t="shared" si="16"/>
      </c>
      <c r="J240" s="2" t="str">
        <f t="shared" si="17"/>
        <v>F009Adjustment of Valve BoxesCW 3210-R7each</v>
      </c>
      <c r="K240" s="3" t="e">
        <f>MATCH(J240,#REF!,0)</f>
        <v>#REF!</v>
      </c>
      <c r="L240" s="168" t="str">
        <f ca="1" t="shared" si="18"/>
        <v>,0</v>
      </c>
      <c r="M240" s="168" t="str">
        <f ca="1" t="shared" si="19"/>
        <v>C2</v>
      </c>
      <c r="N240" s="168" t="str">
        <f ca="1" t="shared" si="20"/>
        <v>C2</v>
      </c>
      <c r="O240" s="157"/>
    </row>
    <row r="241" spans="1:15" s="97" customFormat="1" ht="41.25" customHeight="1">
      <c r="A241" s="47" t="s">
        <v>274</v>
      </c>
      <c r="B241" s="48" t="s">
        <v>523</v>
      </c>
      <c r="C241" s="49" t="s">
        <v>326</v>
      </c>
      <c r="D241" s="50" t="s">
        <v>2</v>
      </c>
      <c r="E241" s="51" t="s">
        <v>134</v>
      </c>
      <c r="F241" s="36">
        <v>1</v>
      </c>
      <c r="G241" s="1"/>
      <c r="H241" s="52">
        <f>ROUND(G241*F241,2)</f>
        <v>0</v>
      </c>
      <c r="I241" s="167">
        <f ca="1" t="shared" si="16"/>
      </c>
      <c r="J241" s="2" t="str">
        <f t="shared" si="17"/>
        <v>F010Valve Box ExtensionsCW 3210-R7each</v>
      </c>
      <c r="K241" s="3" t="e">
        <f>MATCH(J241,#REF!,0)</f>
        <v>#REF!</v>
      </c>
      <c r="L241" s="168" t="str">
        <f ca="1" t="shared" si="18"/>
        <v>,0</v>
      </c>
      <c r="M241" s="168" t="str">
        <f ca="1" t="shared" si="19"/>
        <v>C2</v>
      </c>
      <c r="N241" s="168" t="str">
        <f ca="1" t="shared" si="20"/>
        <v>C2</v>
      </c>
      <c r="O241" s="157"/>
    </row>
    <row r="242" spans="1:15" s="97" customFormat="1" ht="38.25" customHeight="1">
      <c r="A242" s="47" t="s">
        <v>171</v>
      </c>
      <c r="B242" s="48" t="s">
        <v>524</v>
      </c>
      <c r="C242" s="49" t="s">
        <v>324</v>
      </c>
      <c r="D242" s="50" t="s">
        <v>2</v>
      </c>
      <c r="E242" s="51" t="s">
        <v>134</v>
      </c>
      <c r="F242" s="36">
        <v>12</v>
      </c>
      <c r="G242" s="1"/>
      <c r="H242" s="52">
        <f>ROUND(G242*F242,2)</f>
        <v>0</v>
      </c>
      <c r="I242" s="167">
        <f ca="1" t="shared" si="16"/>
      </c>
      <c r="J242" s="2" t="str">
        <f t="shared" si="17"/>
        <v>F011Adjustment of Curb Stop BoxesCW 3210-R7each</v>
      </c>
      <c r="K242" s="3" t="e">
        <f>MATCH(J242,#REF!,0)</f>
        <v>#REF!</v>
      </c>
      <c r="L242" s="168" t="str">
        <f ca="1" t="shared" si="18"/>
        <v>,0</v>
      </c>
      <c r="M242" s="168" t="str">
        <f ca="1" t="shared" si="19"/>
        <v>C2</v>
      </c>
      <c r="N242" s="168" t="str">
        <f ca="1" t="shared" si="20"/>
        <v>C2</v>
      </c>
      <c r="O242" s="157"/>
    </row>
    <row r="243" spans="1:15" s="97" customFormat="1" ht="38.25" customHeight="1">
      <c r="A243" s="38" t="s">
        <v>172</v>
      </c>
      <c r="B243" s="48" t="s">
        <v>525</v>
      </c>
      <c r="C243" s="40" t="s">
        <v>327</v>
      </c>
      <c r="D243" s="41" t="s">
        <v>2</v>
      </c>
      <c r="E243" s="42" t="s">
        <v>134</v>
      </c>
      <c r="F243" s="36">
        <v>1</v>
      </c>
      <c r="G243" s="1"/>
      <c r="H243" s="43">
        <f>ROUND(G243*F243,2)</f>
        <v>0</v>
      </c>
      <c r="I243" s="167">
        <f ca="1" t="shared" si="16"/>
      </c>
      <c r="J243" s="2" t="str">
        <f t="shared" si="17"/>
        <v>F018Curb Stop ExtensionsCW 3210-R7each</v>
      </c>
      <c r="K243" s="3" t="e">
        <f>MATCH(J243,#REF!,0)</f>
        <v>#REF!</v>
      </c>
      <c r="L243" s="168" t="str">
        <f ca="1" t="shared" si="18"/>
        <v>,0</v>
      </c>
      <c r="M243" s="168" t="str">
        <f ca="1" t="shared" si="19"/>
        <v>C2</v>
      </c>
      <c r="N243" s="168" t="str">
        <f ca="1" t="shared" si="20"/>
        <v>C2</v>
      </c>
      <c r="O243" s="157"/>
    </row>
    <row r="244" spans="1:15" s="97" customFormat="1" ht="38.25" customHeight="1">
      <c r="A244" s="15"/>
      <c r="B244" s="53"/>
      <c r="C244" s="54" t="s">
        <v>155</v>
      </c>
      <c r="D244" s="55"/>
      <c r="E244" s="56"/>
      <c r="F244" s="36"/>
      <c r="G244" s="122"/>
      <c r="H244" s="57"/>
      <c r="I244" s="167" t="str">
        <f ca="1" t="shared" si="16"/>
        <v>LOCKED</v>
      </c>
      <c r="J244" s="2" t="str">
        <f t="shared" si="17"/>
        <v>LANDSCAPING</v>
      </c>
      <c r="K244" s="3" t="e">
        <f>MATCH(J244,#REF!,0)</f>
        <v>#REF!</v>
      </c>
      <c r="L244" s="168" t="str">
        <f ca="1" t="shared" si="18"/>
        <v>,0</v>
      </c>
      <c r="M244" s="168" t="str">
        <f ca="1" t="shared" si="19"/>
        <v>C2</v>
      </c>
      <c r="N244" s="168" t="str">
        <f ca="1" t="shared" si="20"/>
        <v>C2</v>
      </c>
      <c r="O244" s="157"/>
    </row>
    <row r="245" spans="1:15" s="97" customFormat="1" ht="36" customHeight="1">
      <c r="A245" s="58" t="s">
        <v>173</v>
      </c>
      <c r="B245" s="48" t="s">
        <v>526</v>
      </c>
      <c r="C245" s="49" t="s">
        <v>101</v>
      </c>
      <c r="D245" s="50" t="s">
        <v>5</v>
      </c>
      <c r="E245" s="51"/>
      <c r="F245" s="36"/>
      <c r="G245" s="59"/>
      <c r="H245" s="52"/>
      <c r="I245" s="167" t="str">
        <f ca="1" t="shared" si="16"/>
        <v>LOCKED</v>
      </c>
      <c r="J245" s="2" t="str">
        <f t="shared" si="17"/>
        <v>G001SoddingCW 3510-R9</v>
      </c>
      <c r="K245" s="3" t="e">
        <f>MATCH(J245,#REF!,0)</f>
        <v>#REF!</v>
      </c>
      <c r="L245" s="168" t="str">
        <f ca="1" t="shared" si="18"/>
        <v>,0</v>
      </c>
      <c r="M245" s="168" t="str">
        <f ca="1" t="shared" si="19"/>
        <v>G</v>
      </c>
      <c r="N245" s="168" t="str">
        <f ca="1" t="shared" si="20"/>
        <v>C2</v>
      </c>
      <c r="O245" s="157"/>
    </row>
    <row r="246" spans="1:15" s="97" customFormat="1" ht="36" customHeight="1">
      <c r="A246" s="58" t="s">
        <v>174</v>
      </c>
      <c r="B246" s="60" t="s">
        <v>214</v>
      </c>
      <c r="C246" s="49" t="s">
        <v>430</v>
      </c>
      <c r="D246" s="50"/>
      <c r="E246" s="51" t="s">
        <v>131</v>
      </c>
      <c r="F246" s="36">
        <v>20</v>
      </c>
      <c r="G246" s="1"/>
      <c r="H246" s="52">
        <f>ROUND(G246*F246,2)</f>
        <v>0</v>
      </c>
      <c r="I246" s="167">
        <f ca="1" t="shared" si="16"/>
      </c>
      <c r="J246" s="2" t="str">
        <f t="shared" si="17"/>
        <v>G002width &lt; 600 mmm²</v>
      </c>
      <c r="K246" s="3" t="e">
        <f>MATCH(J246,#REF!,0)</f>
        <v>#REF!</v>
      </c>
      <c r="L246" s="168" t="str">
        <f ca="1" t="shared" si="18"/>
        <v>,0</v>
      </c>
      <c r="M246" s="168" t="str">
        <f ca="1" t="shared" si="19"/>
        <v>C2</v>
      </c>
      <c r="N246" s="168" t="str">
        <f ca="1" t="shared" si="20"/>
        <v>C2</v>
      </c>
      <c r="O246" s="157"/>
    </row>
    <row r="247" spans="1:15" s="97" customFormat="1" ht="45" customHeight="1">
      <c r="A247" s="58" t="s">
        <v>175</v>
      </c>
      <c r="B247" s="60" t="s">
        <v>215</v>
      </c>
      <c r="C247" s="49" t="s">
        <v>431</v>
      </c>
      <c r="D247" s="50"/>
      <c r="E247" s="51" t="s">
        <v>131</v>
      </c>
      <c r="F247" s="36">
        <v>3950</v>
      </c>
      <c r="G247" s="1"/>
      <c r="H247" s="52">
        <f>ROUND(G247*F247,2)</f>
        <v>0</v>
      </c>
      <c r="I247" s="167">
        <f ca="1" t="shared" si="16"/>
      </c>
      <c r="J247" s="2" t="str">
        <f t="shared" si="17"/>
        <v>G003width &gt; or = 600 mmm²</v>
      </c>
      <c r="K247" s="3" t="e">
        <f>MATCH(J247,#REF!,0)</f>
        <v>#REF!</v>
      </c>
      <c r="L247" s="168" t="str">
        <f ca="1" t="shared" si="18"/>
        <v>,0</v>
      </c>
      <c r="M247" s="168" t="str">
        <f ca="1" t="shared" si="19"/>
        <v>C2</v>
      </c>
      <c r="N247" s="168" t="str">
        <f ca="1" t="shared" si="20"/>
        <v>C2</v>
      </c>
      <c r="O247" s="157"/>
    </row>
    <row r="248" spans="1:15" s="97" customFormat="1" ht="45" customHeight="1" thickBot="1">
      <c r="A248" s="94"/>
      <c r="B248" s="95" t="str">
        <f>B169</f>
        <v>C</v>
      </c>
      <c r="C248" s="188" t="str">
        <f>C169</f>
        <v>PAVEMENT RECONSTRUCTION AND REHABILITATION:  ACADIA BAY TO KILLARNEY AVENUE TO KILLARNEY AVENUE</v>
      </c>
      <c r="D248" s="189"/>
      <c r="E248" s="189"/>
      <c r="F248" s="190"/>
      <c r="G248" s="133" t="s">
        <v>476</v>
      </c>
      <c r="H248" s="96">
        <f>SUM(H169:H247)</f>
        <v>0</v>
      </c>
      <c r="I248" s="167" t="str">
        <f ca="1" t="shared" si="16"/>
        <v>LOCKED</v>
      </c>
      <c r="J248" s="2" t="str">
        <f t="shared" si="17"/>
        <v>PAVEMENT RECONSTRUCTION AND REHABILITATION: ACADIA BAY TO KILLARNEY AVENUE TO KILLARNEY AVENUE</v>
      </c>
      <c r="K248" s="3" t="e">
        <f>MATCH(J248,#REF!,0)</f>
        <v>#REF!</v>
      </c>
      <c r="L248" s="168" t="str">
        <f ca="1" t="shared" si="18"/>
        <v>F0</v>
      </c>
      <c r="M248" s="168" t="str">
        <f ca="1" t="shared" si="19"/>
        <v>C2</v>
      </c>
      <c r="N248" s="168" t="str">
        <f ca="1" t="shared" si="20"/>
        <v>C2</v>
      </c>
      <c r="O248" s="157"/>
    </row>
    <row r="249" spans="1:15" s="97" customFormat="1" ht="45" customHeight="1" thickTop="1">
      <c r="A249" s="15"/>
      <c r="B249" s="109" t="s">
        <v>8</v>
      </c>
      <c r="C249" s="191" t="s">
        <v>527</v>
      </c>
      <c r="D249" s="191"/>
      <c r="E249" s="191"/>
      <c r="F249" s="191"/>
      <c r="G249" s="191"/>
      <c r="H249" s="192"/>
      <c r="I249" s="167" t="str">
        <f ca="1" t="shared" si="16"/>
        <v>LOCKED</v>
      </c>
      <c r="J249" s="2" t="str">
        <f t="shared" si="17"/>
        <v>REHABILITATION: IMPERIAL AVENUE - ST. ANNE'S ROAD TO RUE DES MEURONS</v>
      </c>
      <c r="K249" s="3" t="e">
        <f>MATCH(J249,#REF!,0)</f>
        <v>#REF!</v>
      </c>
      <c r="L249" s="168" t="str">
        <f ca="1" t="shared" si="18"/>
        <v>G</v>
      </c>
      <c r="M249" s="168" t="str">
        <f ca="1" t="shared" si="19"/>
        <v>G</v>
      </c>
      <c r="N249" s="168" t="str">
        <f ca="1" t="shared" si="20"/>
        <v>G</v>
      </c>
      <c r="O249" s="157"/>
    </row>
    <row r="250" spans="1:15" s="97" customFormat="1" ht="45" customHeight="1">
      <c r="A250" s="15"/>
      <c r="B250" s="53"/>
      <c r="C250" s="99" t="s">
        <v>149</v>
      </c>
      <c r="D250" s="55"/>
      <c r="E250" s="100" t="s">
        <v>126</v>
      </c>
      <c r="F250" s="36" t="s">
        <v>126</v>
      </c>
      <c r="G250" s="122" t="s">
        <v>126</v>
      </c>
      <c r="H250" s="57"/>
      <c r="I250" s="167" t="str">
        <f ca="1" t="shared" si="16"/>
        <v>LOCKED</v>
      </c>
      <c r="J250" s="2" t="str">
        <f t="shared" si="17"/>
        <v>EARTH AND BASE WORKS</v>
      </c>
      <c r="K250" s="3" t="e">
        <f>MATCH(J250,#REF!,0)</f>
        <v>#REF!</v>
      </c>
      <c r="L250" s="168" t="str">
        <f ca="1" t="shared" si="18"/>
        <v>,0</v>
      </c>
      <c r="M250" s="168" t="str">
        <f ca="1" t="shared" si="19"/>
        <v>C2</v>
      </c>
      <c r="N250" s="168" t="str">
        <f ca="1" t="shared" si="20"/>
        <v>C2</v>
      </c>
      <c r="O250" s="157"/>
    </row>
    <row r="251" spans="1:15" s="97" customFormat="1" ht="45" customHeight="1">
      <c r="A251" s="44" t="s">
        <v>178</v>
      </c>
      <c r="B251" s="39" t="s">
        <v>268</v>
      </c>
      <c r="C251" s="40" t="s">
        <v>206</v>
      </c>
      <c r="D251" s="41" t="s">
        <v>449</v>
      </c>
      <c r="E251" s="42" t="s">
        <v>132</v>
      </c>
      <c r="F251" s="36">
        <v>30</v>
      </c>
      <c r="G251" s="1"/>
      <c r="H251" s="43">
        <f>ROUND(G251*F251,2)</f>
        <v>0</v>
      </c>
      <c r="I251" s="167">
        <f ca="1" t="shared" si="16"/>
      </c>
      <c r="J251" s="2" t="str">
        <f t="shared" si="17"/>
        <v>A010Supplying and Placing Base Course MaterialCW 3110-R14m³</v>
      </c>
      <c r="K251" s="3" t="e">
        <f>MATCH(J251,#REF!,0)</f>
        <v>#REF!</v>
      </c>
      <c r="L251" s="168" t="str">
        <f ca="1" t="shared" si="18"/>
        <v>,0</v>
      </c>
      <c r="M251" s="168" t="str">
        <f ca="1" t="shared" si="19"/>
        <v>C2</v>
      </c>
      <c r="N251" s="168" t="str">
        <f ca="1" t="shared" si="20"/>
        <v>C2</v>
      </c>
      <c r="O251" s="157"/>
    </row>
    <row r="252" spans="1:15" s="97" customFormat="1" ht="39" customHeight="1">
      <c r="A252" s="38" t="s">
        <v>179</v>
      </c>
      <c r="B252" s="39" t="s">
        <v>78</v>
      </c>
      <c r="C252" s="40" t="s">
        <v>66</v>
      </c>
      <c r="D252" s="41" t="s">
        <v>448</v>
      </c>
      <c r="E252" s="42" t="s">
        <v>131</v>
      </c>
      <c r="F252" s="36">
        <v>900</v>
      </c>
      <c r="G252" s="1"/>
      <c r="H252" s="43">
        <f>ROUND(G252*F252,2)</f>
        <v>0</v>
      </c>
      <c r="I252" s="167">
        <f ca="1" t="shared" si="16"/>
      </c>
      <c r="J252" s="2" t="str">
        <f t="shared" si="17"/>
        <v>A012Grading of BoulevardsCW 3110-R14m²</v>
      </c>
      <c r="K252" s="3" t="e">
        <f>MATCH(J252,#REF!,0)</f>
        <v>#REF!</v>
      </c>
      <c r="L252" s="168" t="str">
        <f ca="1" t="shared" si="18"/>
        <v>,0</v>
      </c>
      <c r="M252" s="168" t="str">
        <f ca="1" t="shared" si="19"/>
        <v>C2</v>
      </c>
      <c r="N252" s="168" t="str">
        <f ca="1" t="shared" si="20"/>
        <v>C2</v>
      </c>
      <c r="O252" s="157"/>
    </row>
    <row r="253" spans="1:15" s="97" customFormat="1" ht="38.25" customHeight="1">
      <c r="A253" s="44" t="s">
        <v>382</v>
      </c>
      <c r="B253" s="39" t="s">
        <v>80</v>
      </c>
      <c r="C253" s="40" t="s">
        <v>383</v>
      </c>
      <c r="D253" s="41" t="s">
        <v>528</v>
      </c>
      <c r="E253" s="42" t="s">
        <v>131</v>
      </c>
      <c r="F253" s="36">
        <v>710</v>
      </c>
      <c r="G253" s="1"/>
      <c r="H253" s="43">
        <f>ROUND(G253*F253,2)</f>
        <v>0</v>
      </c>
      <c r="I253" s="167">
        <f ca="1" t="shared" si="16"/>
      </c>
      <c r="J253" s="2" t="str">
        <f t="shared" si="17"/>
        <v>A022ASupply and Install GeogridCW 3135-R1m²</v>
      </c>
      <c r="K253" s="3" t="e">
        <f>MATCH(J253,#REF!,0)</f>
        <v>#REF!</v>
      </c>
      <c r="L253" s="168" t="str">
        <f ca="1" t="shared" si="18"/>
        <v>,0</v>
      </c>
      <c r="M253" s="168" t="str">
        <f ca="1" t="shared" si="19"/>
        <v>C2</v>
      </c>
      <c r="N253" s="168" t="str">
        <f ca="1" t="shared" si="20"/>
        <v>C2</v>
      </c>
      <c r="O253" s="157"/>
    </row>
    <row r="254" spans="1:15" s="97" customFormat="1" ht="36" customHeight="1">
      <c r="A254" s="15"/>
      <c r="B254" s="53"/>
      <c r="C254" s="103" t="s">
        <v>360</v>
      </c>
      <c r="D254" s="55"/>
      <c r="E254" s="100"/>
      <c r="F254" s="36"/>
      <c r="G254" s="122"/>
      <c r="H254" s="57"/>
      <c r="I254" s="167" t="str">
        <f ca="1" t="shared" si="16"/>
        <v>LOCKED</v>
      </c>
      <c r="J254" s="2" t="str">
        <f t="shared" si="17"/>
        <v>ROADWORK - REMOVALS/RENEWALS</v>
      </c>
      <c r="K254" s="3" t="e">
        <f>MATCH(J254,#REF!,0)</f>
        <v>#REF!</v>
      </c>
      <c r="L254" s="168" t="str">
        <f ca="1" t="shared" si="18"/>
        <v>,0</v>
      </c>
      <c r="M254" s="168" t="str">
        <f ca="1" t="shared" si="19"/>
        <v>C2</v>
      </c>
      <c r="N254" s="168" t="str">
        <f ca="1" t="shared" si="20"/>
        <v>C2</v>
      </c>
      <c r="O254" s="157"/>
    </row>
    <row r="255" spans="1:15" s="97" customFormat="1" ht="36" customHeight="1">
      <c r="A255" s="69" t="s">
        <v>184</v>
      </c>
      <c r="B255" s="39" t="s">
        <v>81</v>
      </c>
      <c r="C255" s="40" t="s">
        <v>276</v>
      </c>
      <c r="D255" s="41" t="s">
        <v>361</v>
      </c>
      <c r="E255" s="42"/>
      <c r="F255" s="36"/>
      <c r="G255" s="45"/>
      <c r="H255" s="43"/>
      <c r="I255" s="167" t="str">
        <f ca="1" t="shared" si="16"/>
        <v>LOCKED</v>
      </c>
      <c r="J255" s="2" t="str">
        <f t="shared" si="17"/>
        <v>B004Slab ReplacementCW 3230-R6</v>
      </c>
      <c r="K255" s="3" t="e">
        <f>MATCH(J255,#REF!,0)</f>
        <v>#REF!</v>
      </c>
      <c r="L255" s="168" t="str">
        <f ca="1" t="shared" si="18"/>
        <v>,0</v>
      </c>
      <c r="M255" s="168" t="str">
        <f ca="1" t="shared" si="19"/>
        <v>G</v>
      </c>
      <c r="N255" s="168" t="str">
        <f ca="1" t="shared" si="20"/>
        <v>C2</v>
      </c>
      <c r="O255" s="157"/>
    </row>
    <row r="256" spans="1:15" s="97" customFormat="1" ht="42.75" customHeight="1">
      <c r="A256" s="69" t="s">
        <v>186</v>
      </c>
      <c r="B256" s="60" t="s">
        <v>214</v>
      </c>
      <c r="C256" s="40" t="s">
        <v>147</v>
      </c>
      <c r="D256" s="41" t="s">
        <v>126</v>
      </c>
      <c r="E256" s="42" t="s">
        <v>131</v>
      </c>
      <c r="F256" s="36">
        <v>60</v>
      </c>
      <c r="G256" s="1"/>
      <c r="H256" s="43">
        <f>ROUND(G256*F256,2)</f>
        <v>0</v>
      </c>
      <c r="I256" s="167">
        <f ca="1" t="shared" si="16"/>
      </c>
      <c r="J256" s="2" t="str">
        <f t="shared" si="17"/>
        <v>B014150 mm Concrete Pavement (Reinforced)m²</v>
      </c>
      <c r="K256" s="3" t="e">
        <f>MATCH(J256,#REF!,0)</f>
        <v>#REF!</v>
      </c>
      <c r="L256" s="168" t="str">
        <f ca="1" t="shared" si="18"/>
        <v>,0</v>
      </c>
      <c r="M256" s="168" t="str">
        <f ca="1" t="shared" si="19"/>
        <v>C2</v>
      </c>
      <c r="N256" s="168" t="str">
        <f ca="1" t="shared" si="20"/>
        <v>C2</v>
      </c>
      <c r="O256" s="157"/>
    </row>
    <row r="257" spans="1:15" s="97" customFormat="1" ht="37.5" customHeight="1">
      <c r="A257" s="69" t="s">
        <v>187</v>
      </c>
      <c r="B257" s="39" t="s">
        <v>529</v>
      </c>
      <c r="C257" s="40" t="s">
        <v>277</v>
      </c>
      <c r="D257" s="41" t="s">
        <v>361</v>
      </c>
      <c r="E257" s="42"/>
      <c r="F257" s="36"/>
      <c r="G257" s="45"/>
      <c r="H257" s="43"/>
      <c r="I257" s="167" t="str">
        <f ca="1" t="shared" si="16"/>
        <v>LOCKED</v>
      </c>
      <c r="J257" s="2" t="str">
        <f t="shared" si="17"/>
        <v>B017Partial Slab PatchesCW 3230-R6</v>
      </c>
      <c r="K257" s="3" t="e">
        <f>MATCH(J257,#REF!,0)</f>
        <v>#REF!</v>
      </c>
      <c r="L257" s="168" t="str">
        <f ca="1" t="shared" si="18"/>
        <v>,0</v>
      </c>
      <c r="M257" s="168" t="str">
        <f ca="1" t="shared" si="19"/>
        <v>G</v>
      </c>
      <c r="N257" s="168" t="str">
        <f ca="1" t="shared" si="20"/>
        <v>C2</v>
      </c>
      <c r="O257" s="157"/>
    </row>
    <row r="258" spans="1:15" s="97" customFormat="1" ht="39" customHeight="1">
      <c r="A258" s="69" t="s">
        <v>190</v>
      </c>
      <c r="B258" s="60" t="s">
        <v>214</v>
      </c>
      <c r="C258" s="40" t="s">
        <v>143</v>
      </c>
      <c r="D258" s="41" t="s">
        <v>126</v>
      </c>
      <c r="E258" s="42" t="s">
        <v>131</v>
      </c>
      <c r="F258" s="36">
        <v>15</v>
      </c>
      <c r="G258" s="1"/>
      <c r="H258" s="43">
        <f>ROUND(G258*F258,2)</f>
        <v>0</v>
      </c>
      <c r="I258" s="167">
        <f ca="1" t="shared" si="16"/>
      </c>
      <c r="J258" s="2" t="str">
        <f t="shared" si="17"/>
        <v>B030150 mm Concrete Pavement (Type A)m²</v>
      </c>
      <c r="K258" s="3" t="e">
        <f>MATCH(J258,#REF!,0)</f>
        <v>#REF!</v>
      </c>
      <c r="L258" s="168" t="str">
        <f ca="1" t="shared" si="18"/>
        <v>,0</v>
      </c>
      <c r="M258" s="168" t="str">
        <f ca="1" t="shared" si="19"/>
        <v>C2</v>
      </c>
      <c r="N258" s="168" t="str">
        <f ca="1" t="shared" si="20"/>
        <v>C2</v>
      </c>
      <c r="O258" s="157"/>
    </row>
    <row r="259" spans="1:15" s="97" customFormat="1" ht="39.75" customHeight="1">
      <c r="A259" s="58" t="s">
        <v>193</v>
      </c>
      <c r="B259" s="48" t="s">
        <v>530</v>
      </c>
      <c r="C259" s="49" t="s">
        <v>114</v>
      </c>
      <c r="D259" s="50" t="s">
        <v>362</v>
      </c>
      <c r="E259" s="51"/>
      <c r="F259" s="36"/>
      <c r="G259" s="59"/>
      <c r="H259" s="52"/>
      <c r="I259" s="167" t="str">
        <f ca="1" t="shared" si="16"/>
        <v>LOCKED</v>
      </c>
      <c r="J259" s="2" t="str">
        <f t="shared" si="17"/>
        <v>B094Drilled DowelsCW 3230-R6</v>
      </c>
      <c r="K259" s="3" t="e">
        <f>MATCH(J259,#REF!,0)</f>
        <v>#REF!</v>
      </c>
      <c r="L259" s="168" t="str">
        <f ca="1" t="shared" si="18"/>
        <v>,0</v>
      </c>
      <c r="M259" s="168" t="str">
        <f ca="1" t="shared" si="19"/>
        <v>G</v>
      </c>
      <c r="N259" s="168" t="str">
        <f ca="1" t="shared" si="20"/>
        <v>C2</v>
      </c>
      <c r="O259" s="157"/>
    </row>
    <row r="260" spans="1:15" s="97" customFormat="1" ht="45" customHeight="1">
      <c r="A260" s="58" t="s">
        <v>194</v>
      </c>
      <c r="B260" s="60" t="s">
        <v>214</v>
      </c>
      <c r="C260" s="49" t="s">
        <v>140</v>
      </c>
      <c r="D260" s="50" t="s">
        <v>126</v>
      </c>
      <c r="E260" s="51" t="s">
        <v>134</v>
      </c>
      <c r="F260" s="36">
        <v>30</v>
      </c>
      <c r="G260" s="1"/>
      <c r="H260" s="52">
        <f>ROUND(G260*F260,2)</f>
        <v>0</v>
      </c>
      <c r="I260" s="167">
        <f ca="1" t="shared" si="16"/>
      </c>
      <c r="J260" s="2" t="str">
        <f t="shared" si="17"/>
        <v>B09519.1 mm Diametereach</v>
      </c>
      <c r="K260" s="3" t="e">
        <f>MATCH(J260,#REF!,0)</f>
        <v>#REF!</v>
      </c>
      <c r="L260" s="168" t="str">
        <f ca="1" t="shared" si="18"/>
        <v>,0</v>
      </c>
      <c r="M260" s="168" t="str">
        <f ca="1" t="shared" si="19"/>
        <v>C2</v>
      </c>
      <c r="N260" s="168" t="str">
        <f ca="1" t="shared" si="20"/>
        <v>C2</v>
      </c>
      <c r="O260" s="157"/>
    </row>
    <row r="261" spans="1:15" s="97" customFormat="1" ht="36.75" customHeight="1">
      <c r="A261" s="58" t="s">
        <v>195</v>
      </c>
      <c r="B261" s="48" t="s">
        <v>531</v>
      </c>
      <c r="C261" s="49" t="s">
        <v>115</v>
      </c>
      <c r="D261" s="50" t="s">
        <v>362</v>
      </c>
      <c r="E261" s="51"/>
      <c r="F261" s="36"/>
      <c r="G261" s="59"/>
      <c r="H261" s="52"/>
      <c r="I261" s="167" t="str">
        <f aca="true" ca="1" t="shared" si="21" ref="I261:I324">IF(CELL("protect",$G261)=1,"LOCKED","")</f>
        <v>LOCKED</v>
      </c>
      <c r="J261" s="2" t="str">
        <f aca="true" t="shared" si="22" ref="J261:J324">CLEAN(CONCATENATE(TRIM($A261),TRIM($C261),TRIM($D261),TRIM($E261)))</f>
        <v>B097Drilled Tie BarsCW 3230-R6</v>
      </c>
      <c r="K261" s="3" t="e">
        <f>MATCH(J261,#REF!,0)</f>
        <v>#REF!</v>
      </c>
      <c r="L261" s="168" t="str">
        <f aca="true" ca="1" t="shared" si="23" ref="L261:L324">CELL("format",$F261)</f>
        <v>,0</v>
      </c>
      <c r="M261" s="168" t="str">
        <f aca="true" ca="1" t="shared" si="24" ref="M261:M324">CELL("format",$G261)</f>
        <v>G</v>
      </c>
      <c r="N261" s="168" t="str">
        <f aca="true" ca="1" t="shared" si="25" ref="N261:N324">CELL("format",$H261)</f>
        <v>C2</v>
      </c>
      <c r="O261" s="157"/>
    </row>
    <row r="262" spans="1:15" s="97" customFormat="1" ht="45" customHeight="1">
      <c r="A262" s="58" t="s">
        <v>196</v>
      </c>
      <c r="B262" s="60" t="s">
        <v>214</v>
      </c>
      <c r="C262" s="49" t="s">
        <v>139</v>
      </c>
      <c r="D262" s="50" t="s">
        <v>126</v>
      </c>
      <c r="E262" s="51" t="s">
        <v>134</v>
      </c>
      <c r="F262" s="36">
        <v>30</v>
      </c>
      <c r="G262" s="1"/>
      <c r="H262" s="52">
        <f>ROUND(G262*F262,2)</f>
        <v>0</v>
      </c>
      <c r="I262" s="167">
        <f ca="1" t="shared" si="21"/>
      </c>
      <c r="J262" s="2" t="str">
        <f t="shared" si="22"/>
        <v>B09820 M Deformed Tie Bareach</v>
      </c>
      <c r="K262" s="3" t="e">
        <f>MATCH(J262,#REF!,0)</f>
        <v>#REF!</v>
      </c>
      <c r="L262" s="168" t="str">
        <f ca="1" t="shared" si="23"/>
        <v>,0</v>
      </c>
      <c r="M262" s="168" t="str">
        <f ca="1" t="shared" si="24"/>
        <v>C2</v>
      </c>
      <c r="N262" s="168" t="str">
        <f ca="1" t="shared" si="25"/>
        <v>C2</v>
      </c>
      <c r="O262" s="157"/>
    </row>
    <row r="263" spans="1:15" s="97" customFormat="1" ht="39" customHeight="1">
      <c r="A263" s="58" t="s">
        <v>402</v>
      </c>
      <c r="B263" s="48" t="s">
        <v>532</v>
      </c>
      <c r="C263" s="49" t="s">
        <v>209</v>
      </c>
      <c r="D263" s="50" t="s">
        <v>452</v>
      </c>
      <c r="E263" s="51"/>
      <c r="F263" s="36"/>
      <c r="G263" s="59"/>
      <c r="H263" s="52"/>
      <c r="I263" s="167" t="str">
        <f ca="1" t="shared" si="21"/>
        <v>LOCKED</v>
      </c>
      <c r="J263" s="2" t="str">
        <f t="shared" si="22"/>
        <v>B114rlMiscellaneous Concrete Slab RenewalCW 3235-R8</v>
      </c>
      <c r="K263" s="3" t="e">
        <f>MATCH(J263,#REF!,0)</f>
        <v>#REF!</v>
      </c>
      <c r="L263" s="168" t="str">
        <f ca="1" t="shared" si="23"/>
        <v>,0</v>
      </c>
      <c r="M263" s="168" t="str">
        <f ca="1" t="shared" si="24"/>
        <v>G</v>
      </c>
      <c r="N263" s="168" t="str">
        <f ca="1" t="shared" si="25"/>
        <v>C2</v>
      </c>
      <c r="O263" s="157"/>
    </row>
    <row r="264" spans="1:15" s="97" customFormat="1" ht="39" customHeight="1">
      <c r="A264" s="58" t="s">
        <v>403</v>
      </c>
      <c r="B264" s="60" t="s">
        <v>214</v>
      </c>
      <c r="C264" s="49" t="s">
        <v>453</v>
      </c>
      <c r="D264" s="50" t="s">
        <v>239</v>
      </c>
      <c r="E264" s="51"/>
      <c r="F264" s="36"/>
      <c r="G264" s="59"/>
      <c r="H264" s="52"/>
      <c r="I264" s="167" t="str">
        <f ca="1" t="shared" si="21"/>
        <v>LOCKED</v>
      </c>
      <c r="J264" s="2" t="str">
        <f t="shared" si="22"/>
        <v>B118rl100 mm SidewalkSD-228A</v>
      </c>
      <c r="K264" s="3" t="e">
        <f>MATCH(J264,#REF!,0)</f>
        <v>#REF!</v>
      </c>
      <c r="L264" s="168" t="str">
        <f ca="1" t="shared" si="23"/>
        <v>,0</v>
      </c>
      <c r="M264" s="168" t="str">
        <f ca="1" t="shared" si="24"/>
        <v>G</v>
      </c>
      <c r="N264" s="168" t="str">
        <f ca="1" t="shared" si="25"/>
        <v>C2</v>
      </c>
      <c r="O264" s="157"/>
    </row>
    <row r="265" spans="1:15" s="97" customFormat="1" ht="38.25" customHeight="1">
      <c r="A265" s="58" t="s">
        <v>404</v>
      </c>
      <c r="B265" s="60" t="s">
        <v>363</v>
      </c>
      <c r="C265" s="49" t="s">
        <v>364</v>
      </c>
      <c r="D265" s="50"/>
      <c r="E265" s="51" t="s">
        <v>131</v>
      </c>
      <c r="F265" s="36">
        <v>7</v>
      </c>
      <c r="G265" s="1"/>
      <c r="H265" s="52">
        <f>ROUND(G265*F265,2)</f>
        <v>0</v>
      </c>
      <c r="I265" s="167">
        <f ca="1" t="shared" si="21"/>
      </c>
      <c r="J265" s="2" t="str">
        <f t="shared" si="22"/>
        <v>B119rlLess than 5 sq.m.m²</v>
      </c>
      <c r="K265" s="3" t="e">
        <f>MATCH(J265,#REF!,0)</f>
        <v>#REF!</v>
      </c>
      <c r="L265" s="168" t="str">
        <f ca="1" t="shared" si="23"/>
        <v>,0</v>
      </c>
      <c r="M265" s="168" t="str">
        <f ca="1" t="shared" si="24"/>
        <v>C2</v>
      </c>
      <c r="N265" s="168" t="str">
        <f ca="1" t="shared" si="25"/>
        <v>C2</v>
      </c>
      <c r="O265" s="157"/>
    </row>
    <row r="266" spans="1:15" s="97" customFormat="1" ht="39.75" customHeight="1">
      <c r="A266" s="58" t="s">
        <v>405</v>
      </c>
      <c r="B266" s="60" t="s">
        <v>365</v>
      </c>
      <c r="C266" s="49" t="s">
        <v>366</v>
      </c>
      <c r="D266" s="50"/>
      <c r="E266" s="51" t="s">
        <v>131</v>
      </c>
      <c r="F266" s="36">
        <v>125</v>
      </c>
      <c r="G266" s="1"/>
      <c r="H266" s="52">
        <f>ROUND(G266*F266,2)</f>
        <v>0</v>
      </c>
      <c r="I266" s="167">
        <f ca="1" t="shared" si="21"/>
      </c>
      <c r="J266" s="2" t="str">
        <f t="shared" si="22"/>
        <v>B120rl5 sq.m. to 20 sq.m.m²</v>
      </c>
      <c r="K266" s="3" t="e">
        <f>MATCH(J266,#REF!,0)</f>
        <v>#REF!</v>
      </c>
      <c r="L266" s="168" t="str">
        <f ca="1" t="shared" si="23"/>
        <v>,0</v>
      </c>
      <c r="M266" s="168" t="str">
        <f ca="1" t="shared" si="24"/>
        <v>C2</v>
      </c>
      <c r="N266" s="168" t="str">
        <f ca="1" t="shared" si="25"/>
        <v>C2</v>
      </c>
      <c r="O266" s="157"/>
    </row>
    <row r="267" spans="1:15" s="97" customFormat="1" ht="39" customHeight="1">
      <c r="A267" s="58" t="s">
        <v>406</v>
      </c>
      <c r="B267" s="60" t="s">
        <v>367</v>
      </c>
      <c r="C267" s="49" t="s">
        <v>368</v>
      </c>
      <c r="D267" s="50" t="s">
        <v>126</v>
      </c>
      <c r="E267" s="51" t="s">
        <v>131</v>
      </c>
      <c r="F267" s="36">
        <v>160</v>
      </c>
      <c r="G267" s="1"/>
      <c r="H267" s="52">
        <f>ROUND(G267*F267,2)</f>
        <v>0</v>
      </c>
      <c r="I267" s="167">
        <f ca="1" t="shared" si="21"/>
      </c>
      <c r="J267" s="2" t="str">
        <f t="shared" si="22"/>
        <v>B121rlGreater than 20 sq.m.m²</v>
      </c>
      <c r="K267" s="3" t="e">
        <f>MATCH(J267,#REF!,0)</f>
        <v>#REF!</v>
      </c>
      <c r="L267" s="168" t="str">
        <f ca="1" t="shared" si="23"/>
        <v>,0</v>
      </c>
      <c r="M267" s="168" t="str">
        <f ca="1" t="shared" si="24"/>
        <v>C2</v>
      </c>
      <c r="N267" s="168" t="str">
        <f ca="1" t="shared" si="25"/>
        <v>C2</v>
      </c>
      <c r="O267" s="157"/>
    </row>
    <row r="268" spans="1:15" s="97" customFormat="1" ht="39.75" customHeight="1">
      <c r="A268" s="69" t="s">
        <v>282</v>
      </c>
      <c r="B268" s="39" t="s">
        <v>533</v>
      </c>
      <c r="C268" s="40" t="s">
        <v>246</v>
      </c>
      <c r="D268" s="41" t="s">
        <v>452</v>
      </c>
      <c r="E268" s="42" t="s">
        <v>131</v>
      </c>
      <c r="F268" s="36">
        <v>5</v>
      </c>
      <c r="G268" s="1"/>
      <c r="H268" s="43">
        <f>ROUND(G268*F268,2)</f>
        <v>0</v>
      </c>
      <c r="I268" s="167">
        <f ca="1" t="shared" si="21"/>
      </c>
      <c r="J268" s="2" t="str">
        <f t="shared" si="22"/>
        <v>B124Adjustment of Precast Sidewalk BlocksCW 3235-R8m²</v>
      </c>
      <c r="K268" s="3" t="e">
        <f>MATCH(J268,#REF!,0)</f>
        <v>#REF!</v>
      </c>
      <c r="L268" s="168" t="str">
        <f ca="1" t="shared" si="23"/>
        <v>,0</v>
      </c>
      <c r="M268" s="168" t="str">
        <f ca="1" t="shared" si="24"/>
        <v>C2</v>
      </c>
      <c r="N268" s="168" t="str">
        <f ca="1" t="shared" si="25"/>
        <v>C2</v>
      </c>
      <c r="O268" s="157"/>
    </row>
    <row r="269" spans="1:15" s="97" customFormat="1" ht="39.75" customHeight="1">
      <c r="A269" s="69" t="s">
        <v>283</v>
      </c>
      <c r="B269" s="113" t="s">
        <v>534</v>
      </c>
      <c r="C269" s="83" t="s">
        <v>247</v>
      </c>
      <c r="D269" s="84" t="s">
        <v>452</v>
      </c>
      <c r="E269" s="85" t="s">
        <v>131</v>
      </c>
      <c r="F269" s="65">
        <v>5</v>
      </c>
      <c r="G269" s="159"/>
      <c r="H269" s="86">
        <f>ROUND(G269*F269,2)</f>
        <v>0</v>
      </c>
      <c r="I269" s="167">
        <f ca="1" t="shared" si="21"/>
      </c>
      <c r="J269" s="2" t="str">
        <f t="shared" si="22"/>
        <v>B125Supply of Precast Sidewalk BlocksCW 3235-R8m²</v>
      </c>
      <c r="K269" s="3" t="e">
        <f>MATCH(J269,#REF!,0)</f>
        <v>#REF!</v>
      </c>
      <c r="L269" s="168" t="str">
        <f ca="1" t="shared" si="23"/>
        <v>,0</v>
      </c>
      <c r="M269" s="168" t="str">
        <f ca="1" t="shared" si="24"/>
        <v>C2</v>
      </c>
      <c r="N269" s="168" t="str">
        <f ca="1" t="shared" si="25"/>
        <v>C2</v>
      </c>
      <c r="O269" s="157"/>
    </row>
    <row r="270" spans="1:15" s="97" customFormat="1" ht="51.75" customHeight="1">
      <c r="A270" s="69"/>
      <c r="B270" s="39"/>
      <c r="C270" s="72" t="s">
        <v>480</v>
      </c>
      <c r="D270" s="41"/>
      <c r="E270" s="42"/>
      <c r="F270" s="36"/>
      <c r="G270" s="43"/>
      <c r="H270" s="104"/>
      <c r="I270" s="167" t="str">
        <f ca="1" t="shared" si="21"/>
        <v>LOCKED</v>
      </c>
      <c r="J270" s="2" t="str">
        <f t="shared" si="22"/>
        <v>ROADWORK - REMOVALS/RENEWALS (Cont'd.)</v>
      </c>
      <c r="K270" s="3" t="e">
        <f>MATCH(J270,#REF!,0)</f>
        <v>#REF!</v>
      </c>
      <c r="L270" s="168" t="str">
        <f ca="1" t="shared" si="23"/>
        <v>,0</v>
      </c>
      <c r="M270" s="168" t="str">
        <f ca="1" t="shared" si="24"/>
        <v>C2</v>
      </c>
      <c r="N270" s="168" t="str">
        <f ca="1" t="shared" si="25"/>
        <v>C2</v>
      </c>
      <c r="O270" s="157"/>
    </row>
    <row r="271" spans="1:15" s="97" customFormat="1" ht="36.75" customHeight="1">
      <c r="A271" s="58" t="s">
        <v>412</v>
      </c>
      <c r="B271" s="48" t="s">
        <v>535</v>
      </c>
      <c r="C271" s="49" t="s">
        <v>110</v>
      </c>
      <c r="D271" s="50" t="s">
        <v>408</v>
      </c>
      <c r="E271" s="51"/>
      <c r="F271" s="36"/>
      <c r="G271" s="59"/>
      <c r="H271" s="68"/>
      <c r="I271" s="167" t="str">
        <f ca="1" t="shared" si="21"/>
        <v>LOCKED</v>
      </c>
      <c r="J271" s="2" t="str">
        <f t="shared" si="22"/>
        <v>B154rlConcrete Curb RenewalCW 3240-R8</v>
      </c>
      <c r="K271" s="3" t="e">
        <f>MATCH(J271,#REF!,0)</f>
        <v>#REF!</v>
      </c>
      <c r="L271" s="168" t="str">
        <f ca="1" t="shared" si="23"/>
        <v>,0</v>
      </c>
      <c r="M271" s="168" t="str">
        <f ca="1" t="shared" si="24"/>
        <v>G</v>
      </c>
      <c r="N271" s="168" t="str">
        <f ca="1" t="shared" si="25"/>
        <v>C2</v>
      </c>
      <c r="O271" s="157"/>
    </row>
    <row r="272" spans="1:15" s="97" customFormat="1" ht="38.25" customHeight="1">
      <c r="A272" s="58" t="s">
        <v>413</v>
      </c>
      <c r="B272" s="60" t="s">
        <v>214</v>
      </c>
      <c r="C272" s="49" t="s">
        <v>455</v>
      </c>
      <c r="D272" s="50" t="s">
        <v>369</v>
      </c>
      <c r="E272" s="51"/>
      <c r="F272" s="36"/>
      <c r="G272" s="68"/>
      <c r="H272" s="68"/>
      <c r="I272" s="167" t="str">
        <f ca="1" t="shared" si="21"/>
        <v>LOCKED</v>
      </c>
      <c r="J272" s="2" t="str">
        <f t="shared" si="22"/>
        <v>B155rlBarrier (150 mm ht, Dowelled)SD-205,SD-206A</v>
      </c>
      <c r="K272" s="3" t="e">
        <f>MATCH(J272,#REF!,0)</f>
        <v>#REF!</v>
      </c>
      <c r="L272" s="168" t="str">
        <f ca="1" t="shared" si="23"/>
        <v>,0</v>
      </c>
      <c r="M272" s="168" t="str">
        <f ca="1" t="shared" si="24"/>
        <v>C2</v>
      </c>
      <c r="N272" s="168" t="str">
        <f ca="1" t="shared" si="25"/>
        <v>C2</v>
      </c>
      <c r="O272" s="157"/>
    </row>
    <row r="273" spans="1:15" s="97" customFormat="1" ht="39.75" customHeight="1">
      <c r="A273" s="58" t="s">
        <v>414</v>
      </c>
      <c r="B273" s="60" t="s">
        <v>363</v>
      </c>
      <c r="C273" s="49" t="s">
        <v>370</v>
      </c>
      <c r="D273" s="50"/>
      <c r="E273" s="51" t="s">
        <v>135</v>
      </c>
      <c r="F273" s="36">
        <v>5</v>
      </c>
      <c r="G273" s="1"/>
      <c r="H273" s="68">
        <f>ROUND(G273*F273,2)</f>
        <v>0</v>
      </c>
      <c r="I273" s="167">
        <f ca="1" t="shared" si="21"/>
      </c>
      <c r="J273" s="2" t="str">
        <f t="shared" si="22"/>
        <v>B156rlLess than 3 mm</v>
      </c>
      <c r="K273" s="3" t="e">
        <f>MATCH(J273,#REF!,0)</f>
        <v>#REF!</v>
      </c>
      <c r="L273" s="168" t="str">
        <f ca="1" t="shared" si="23"/>
        <v>,0</v>
      </c>
      <c r="M273" s="168" t="str">
        <f ca="1" t="shared" si="24"/>
        <v>C2</v>
      </c>
      <c r="N273" s="168" t="str">
        <f ca="1" t="shared" si="25"/>
        <v>C2</v>
      </c>
      <c r="O273" s="157"/>
    </row>
    <row r="274" spans="1:15" s="97" customFormat="1" ht="39" customHeight="1">
      <c r="A274" s="69" t="s">
        <v>415</v>
      </c>
      <c r="B274" s="46" t="s">
        <v>365</v>
      </c>
      <c r="C274" s="40" t="s">
        <v>371</v>
      </c>
      <c r="D274" s="41"/>
      <c r="E274" s="42" t="s">
        <v>135</v>
      </c>
      <c r="F274" s="36">
        <v>100</v>
      </c>
      <c r="G274" s="1"/>
      <c r="H274" s="43">
        <f>ROUND(G274*F274,2)</f>
        <v>0</v>
      </c>
      <c r="I274" s="167">
        <f ca="1" t="shared" si="21"/>
      </c>
      <c r="J274" s="2" t="str">
        <f t="shared" si="22"/>
        <v>B157rl3 m to 30 mm</v>
      </c>
      <c r="K274" s="3" t="e">
        <f>MATCH(J274,#REF!,0)</f>
        <v>#REF!</v>
      </c>
      <c r="L274" s="168" t="str">
        <f ca="1" t="shared" si="23"/>
        <v>,0</v>
      </c>
      <c r="M274" s="168" t="str">
        <f ca="1" t="shared" si="24"/>
        <v>C2</v>
      </c>
      <c r="N274" s="168" t="str">
        <f ca="1" t="shared" si="25"/>
        <v>C2</v>
      </c>
      <c r="O274" s="157"/>
    </row>
    <row r="275" spans="1:15" s="97" customFormat="1" ht="39" customHeight="1">
      <c r="A275" s="69" t="s">
        <v>416</v>
      </c>
      <c r="B275" s="46" t="s">
        <v>372</v>
      </c>
      <c r="C275" s="40" t="s">
        <v>373</v>
      </c>
      <c r="D275" s="41" t="s">
        <v>126</v>
      </c>
      <c r="E275" s="42" t="s">
        <v>135</v>
      </c>
      <c r="F275" s="36">
        <v>210</v>
      </c>
      <c r="G275" s="1"/>
      <c r="H275" s="43">
        <f>ROUND(G275*F275,2)</f>
        <v>0</v>
      </c>
      <c r="I275" s="167">
        <f ca="1" t="shared" si="21"/>
      </c>
      <c r="J275" s="2" t="str">
        <f t="shared" si="22"/>
        <v>B158rlGreater than 30 mm</v>
      </c>
      <c r="K275" s="3" t="e">
        <f>MATCH(J275,#REF!,0)</f>
        <v>#REF!</v>
      </c>
      <c r="L275" s="168" t="str">
        <f ca="1" t="shared" si="23"/>
        <v>,0</v>
      </c>
      <c r="M275" s="168" t="str">
        <f ca="1" t="shared" si="24"/>
        <v>C2</v>
      </c>
      <c r="N275" s="168" t="str">
        <f ca="1" t="shared" si="25"/>
        <v>C2</v>
      </c>
      <c r="O275" s="157"/>
    </row>
    <row r="276" spans="1:15" s="97" customFormat="1" ht="39.75" customHeight="1">
      <c r="A276" s="69" t="s">
        <v>417</v>
      </c>
      <c r="B276" s="60" t="s">
        <v>215</v>
      </c>
      <c r="C276" s="40" t="s">
        <v>536</v>
      </c>
      <c r="D276" s="41" t="s">
        <v>240</v>
      </c>
      <c r="E276" s="42" t="s">
        <v>135</v>
      </c>
      <c r="F276" s="36">
        <v>15</v>
      </c>
      <c r="G276" s="1"/>
      <c r="H276" s="43">
        <f>ROUND(G276*F276,2)</f>
        <v>0</v>
      </c>
      <c r="I276" s="167">
        <f ca="1" t="shared" si="21"/>
      </c>
      <c r="J276" s="2" t="str">
        <f t="shared" si="22"/>
        <v>B167rlModified Barrier (150 mm ht, Dowelled)SD-203Bm</v>
      </c>
      <c r="K276" s="3" t="e">
        <f>MATCH(J276,#REF!,0)</f>
        <v>#REF!</v>
      </c>
      <c r="L276" s="168" t="str">
        <f ca="1" t="shared" si="23"/>
        <v>,0</v>
      </c>
      <c r="M276" s="168" t="str">
        <f ca="1" t="shared" si="24"/>
        <v>C2</v>
      </c>
      <c r="N276" s="168" t="str">
        <f ca="1" t="shared" si="25"/>
        <v>C2</v>
      </c>
      <c r="O276" s="157"/>
    </row>
    <row r="277" spans="1:15" s="97" customFormat="1" ht="45" customHeight="1">
      <c r="A277" s="69" t="s">
        <v>419</v>
      </c>
      <c r="B277" s="60" t="s">
        <v>216</v>
      </c>
      <c r="C277" s="40" t="s">
        <v>425</v>
      </c>
      <c r="D277" s="41" t="s">
        <v>375</v>
      </c>
      <c r="E277" s="42" t="s">
        <v>135</v>
      </c>
      <c r="F277" s="36">
        <v>15</v>
      </c>
      <c r="G277" s="1"/>
      <c r="H277" s="43">
        <f>ROUND(G277*F277,2)</f>
        <v>0</v>
      </c>
      <c r="I277" s="167">
        <f ca="1" t="shared" si="21"/>
      </c>
      <c r="J277" s="2" t="str">
        <f t="shared" si="22"/>
        <v>B214rlCurb Ramp (10-15 mm ht, Monolithic)SD-229C,Dm</v>
      </c>
      <c r="K277" s="3" t="e">
        <f>MATCH(J277,#REF!,0)</f>
        <v>#REF!</v>
      </c>
      <c r="L277" s="168" t="str">
        <f ca="1" t="shared" si="23"/>
        <v>,0</v>
      </c>
      <c r="M277" s="168" t="str">
        <f ca="1" t="shared" si="24"/>
        <v>C2</v>
      </c>
      <c r="N277" s="168" t="str">
        <f ca="1" t="shared" si="25"/>
        <v>C2</v>
      </c>
      <c r="O277" s="157"/>
    </row>
    <row r="278" spans="1:15" s="97" customFormat="1" ht="39" customHeight="1">
      <c r="A278" s="69" t="s">
        <v>285</v>
      </c>
      <c r="B278" s="39" t="s">
        <v>537</v>
      </c>
      <c r="C278" s="40" t="s">
        <v>218</v>
      </c>
      <c r="D278" s="41" t="s">
        <v>387</v>
      </c>
      <c r="E278" s="158"/>
      <c r="F278" s="36"/>
      <c r="G278" s="45"/>
      <c r="H278" s="43"/>
      <c r="I278" s="167" t="str">
        <f ca="1" t="shared" si="21"/>
        <v>LOCKED</v>
      </c>
      <c r="J278" s="2" t="str">
        <f t="shared" si="22"/>
        <v>B190Construction of Asphaltic Concrete OverlayCW 3410-R8</v>
      </c>
      <c r="K278" s="3" t="e">
        <f>MATCH(J278,#REF!,0)</f>
        <v>#REF!</v>
      </c>
      <c r="L278" s="168" t="str">
        <f ca="1" t="shared" si="23"/>
        <v>,0</v>
      </c>
      <c r="M278" s="168" t="str">
        <f ca="1" t="shared" si="24"/>
        <v>G</v>
      </c>
      <c r="N278" s="168" t="str">
        <f ca="1" t="shared" si="25"/>
        <v>C2</v>
      </c>
      <c r="O278" s="157"/>
    </row>
    <row r="279" spans="1:15" s="97" customFormat="1" ht="36" customHeight="1">
      <c r="A279" s="69" t="s">
        <v>286</v>
      </c>
      <c r="B279" s="60" t="s">
        <v>214</v>
      </c>
      <c r="C279" s="40" t="s">
        <v>219</v>
      </c>
      <c r="D279" s="41"/>
      <c r="E279" s="42"/>
      <c r="F279" s="36"/>
      <c r="G279" s="45"/>
      <c r="H279" s="43"/>
      <c r="I279" s="167" t="str">
        <f ca="1" t="shared" si="21"/>
        <v>LOCKED</v>
      </c>
      <c r="J279" s="2" t="str">
        <f t="shared" si="22"/>
        <v>B191Main Line Paving</v>
      </c>
      <c r="K279" s="3" t="e">
        <f>MATCH(J279,#REF!,0)</f>
        <v>#REF!</v>
      </c>
      <c r="L279" s="168" t="str">
        <f ca="1" t="shared" si="23"/>
        <v>,0</v>
      </c>
      <c r="M279" s="168" t="str">
        <f ca="1" t="shared" si="24"/>
        <v>G</v>
      </c>
      <c r="N279" s="168" t="str">
        <f ca="1" t="shared" si="25"/>
        <v>C2</v>
      </c>
      <c r="O279" s="157"/>
    </row>
    <row r="280" spans="1:15" s="97" customFormat="1" ht="39" customHeight="1">
      <c r="A280" s="69" t="s">
        <v>287</v>
      </c>
      <c r="B280" s="46" t="s">
        <v>363</v>
      </c>
      <c r="C280" s="40" t="s">
        <v>376</v>
      </c>
      <c r="D280" s="41"/>
      <c r="E280" s="42" t="s">
        <v>133</v>
      </c>
      <c r="F280" s="36">
        <v>800</v>
      </c>
      <c r="G280" s="1"/>
      <c r="H280" s="43">
        <f>ROUND(G280*F280,2)</f>
        <v>0</v>
      </c>
      <c r="I280" s="167">
        <f ca="1" t="shared" si="21"/>
      </c>
      <c r="J280" s="2" t="str">
        <f t="shared" si="22"/>
        <v>B193Type IAtonne</v>
      </c>
      <c r="K280" s="3" t="e">
        <f>MATCH(J280,#REF!,0)</f>
        <v>#REF!</v>
      </c>
      <c r="L280" s="168" t="str">
        <f ca="1" t="shared" si="23"/>
        <v>,0</v>
      </c>
      <c r="M280" s="168" t="str">
        <f ca="1" t="shared" si="24"/>
        <v>C2</v>
      </c>
      <c r="N280" s="168" t="str">
        <f ca="1" t="shared" si="25"/>
        <v>C2</v>
      </c>
      <c r="O280" s="157"/>
    </row>
    <row r="281" spans="1:15" s="97" customFormat="1" ht="39" customHeight="1">
      <c r="A281" s="69" t="s">
        <v>288</v>
      </c>
      <c r="B281" s="46" t="s">
        <v>215</v>
      </c>
      <c r="C281" s="40" t="s">
        <v>220</v>
      </c>
      <c r="D281" s="41"/>
      <c r="E281" s="42"/>
      <c r="F281" s="36"/>
      <c r="G281" s="45"/>
      <c r="H281" s="43"/>
      <c r="I281" s="167" t="str">
        <f ca="1" t="shared" si="21"/>
        <v>LOCKED</v>
      </c>
      <c r="J281" s="2" t="str">
        <f t="shared" si="22"/>
        <v>B194Tie-ins and Approaches</v>
      </c>
      <c r="K281" s="3" t="e">
        <f>MATCH(J281,#REF!,0)</f>
        <v>#REF!</v>
      </c>
      <c r="L281" s="168" t="str">
        <f ca="1" t="shared" si="23"/>
        <v>,0</v>
      </c>
      <c r="M281" s="168" t="str">
        <f ca="1" t="shared" si="24"/>
        <v>G</v>
      </c>
      <c r="N281" s="168" t="str">
        <f ca="1" t="shared" si="25"/>
        <v>C2</v>
      </c>
      <c r="O281" s="157"/>
    </row>
    <row r="282" spans="1:15" s="97" customFormat="1" ht="45" customHeight="1">
      <c r="A282" s="69" t="s">
        <v>289</v>
      </c>
      <c r="B282" s="46" t="s">
        <v>363</v>
      </c>
      <c r="C282" s="40" t="s">
        <v>376</v>
      </c>
      <c r="D282" s="41"/>
      <c r="E282" s="42" t="s">
        <v>133</v>
      </c>
      <c r="F282" s="36">
        <v>40</v>
      </c>
      <c r="G282" s="1"/>
      <c r="H282" s="43">
        <f>ROUND(G282*F282,2)</f>
        <v>0</v>
      </c>
      <c r="I282" s="167">
        <f ca="1" t="shared" si="21"/>
      </c>
      <c r="J282" s="2" t="str">
        <f t="shared" si="22"/>
        <v>B195Type IAtonne</v>
      </c>
      <c r="K282" s="3" t="e">
        <f>MATCH(J282,#REF!,0)</f>
        <v>#REF!</v>
      </c>
      <c r="L282" s="168" t="str">
        <f ca="1" t="shared" si="23"/>
        <v>,0</v>
      </c>
      <c r="M282" s="168" t="str">
        <f ca="1" t="shared" si="24"/>
        <v>C2</v>
      </c>
      <c r="N282" s="168" t="str">
        <f ca="1" t="shared" si="25"/>
        <v>C2</v>
      </c>
      <c r="O282" s="157"/>
    </row>
    <row r="283" spans="1:15" s="97" customFormat="1" ht="42" customHeight="1">
      <c r="A283" s="69" t="s">
        <v>290</v>
      </c>
      <c r="B283" s="39" t="s">
        <v>538</v>
      </c>
      <c r="C283" s="40" t="s">
        <v>55</v>
      </c>
      <c r="D283" s="41" t="s">
        <v>0</v>
      </c>
      <c r="E283" s="42"/>
      <c r="F283" s="36"/>
      <c r="G283" s="45"/>
      <c r="H283" s="43"/>
      <c r="I283" s="167" t="str">
        <f ca="1" t="shared" si="21"/>
        <v>LOCKED</v>
      </c>
      <c r="J283" s="2" t="str">
        <f t="shared" si="22"/>
        <v>B200Planing of PavementCW 3450-R5</v>
      </c>
      <c r="K283" s="3" t="e">
        <f>MATCH(J283,#REF!,0)</f>
        <v>#REF!</v>
      </c>
      <c r="L283" s="168" t="str">
        <f ca="1" t="shared" si="23"/>
        <v>,0</v>
      </c>
      <c r="M283" s="168" t="str">
        <f ca="1" t="shared" si="24"/>
        <v>G</v>
      </c>
      <c r="N283" s="168" t="str">
        <f ca="1" t="shared" si="25"/>
        <v>C2</v>
      </c>
      <c r="O283" s="157"/>
    </row>
    <row r="284" spans="1:15" s="97" customFormat="1" ht="38.25" customHeight="1">
      <c r="A284" s="69" t="s">
        <v>291</v>
      </c>
      <c r="B284" s="46" t="s">
        <v>214</v>
      </c>
      <c r="C284" s="40" t="s">
        <v>52</v>
      </c>
      <c r="D284" s="41" t="s">
        <v>126</v>
      </c>
      <c r="E284" s="42" t="s">
        <v>131</v>
      </c>
      <c r="F284" s="36">
        <v>2700</v>
      </c>
      <c r="G284" s="1"/>
      <c r="H284" s="43">
        <f>ROUND(G284*F284,2)</f>
        <v>0</v>
      </c>
      <c r="I284" s="167">
        <f ca="1" t="shared" si="21"/>
      </c>
      <c r="J284" s="2" t="str">
        <f t="shared" si="22"/>
        <v>B2010 - 50 mm Depth (Asphalt)m²</v>
      </c>
      <c r="K284" s="3" t="e">
        <f>MATCH(J284,#REF!,0)</f>
        <v>#REF!</v>
      </c>
      <c r="L284" s="168" t="str">
        <f ca="1" t="shared" si="23"/>
        <v>,0</v>
      </c>
      <c r="M284" s="168" t="str">
        <f ca="1" t="shared" si="24"/>
        <v>C2</v>
      </c>
      <c r="N284" s="168" t="str">
        <f ca="1" t="shared" si="25"/>
        <v>C2</v>
      </c>
      <c r="O284" s="157"/>
    </row>
    <row r="285" spans="1:15" s="97" customFormat="1" ht="45" customHeight="1">
      <c r="A285" s="69" t="s">
        <v>292</v>
      </c>
      <c r="B285" s="46" t="s">
        <v>215</v>
      </c>
      <c r="C285" s="40" t="s">
        <v>53</v>
      </c>
      <c r="D285" s="41" t="s">
        <v>126</v>
      </c>
      <c r="E285" s="42" t="s">
        <v>131</v>
      </c>
      <c r="F285" s="36">
        <v>900</v>
      </c>
      <c r="G285" s="1"/>
      <c r="H285" s="43">
        <f>ROUND(G285*F285,2)</f>
        <v>0</v>
      </c>
      <c r="I285" s="167">
        <f ca="1" t="shared" si="21"/>
      </c>
      <c r="J285" s="2" t="str">
        <f t="shared" si="22"/>
        <v>B20250 - 100 mm Depth (Asphalt)m²</v>
      </c>
      <c r="K285" s="3" t="e">
        <f>MATCH(J285,#REF!,0)</f>
        <v>#REF!</v>
      </c>
      <c r="L285" s="168" t="str">
        <f ca="1" t="shared" si="23"/>
        <v>,0</v>
      </c>
      <c r="M285" s="168" t="str">
        <f ca="1" t="shared" si="24"/>
        <v>C2</v>
      </c>
      <c r="N285" s="168" t="str">
        <f ca="1" t="shared" si="25"/>
        <v>C2</v>
      </c>
      <c r="O285" s="157"/>
    </row>
    <row r="286" spans="1:15" s="97" customFormat="1" ht="36.75" customHeight="1">
      <c r="A286" s="69" t="s">
        <v>311</v>
      </c>
      <c r="B286" s="39" t="s">
        <v>539</v>
      </c>
      <c r="C286" s="40" t="s">
        <v>151</v>
      </c>
      <c r="D286" s="41" t="s">
        <v>314</v>
      </c>
      <c r="E286" s="42" t="s">
        <v>131</v>
      </c>
      <c r="F286" s="36">
        <v>500</v>
      </c>
      <c r="G286" s="1"/>
      <c r="H286" s="43">
        <f>ROUND(G286*F286,2)</f>
        <v>0</v>
      </c>
      <c r="I286" s="167">
        <f ca="1" t="shared" si="21"/>
      </c>
      <c r="J286" s="2" t="str">
        <f t="shared" si="22"/>
        <v>B207Pavement PatchingE14m²</v>
      </c>
      <c r="K286" s="3" t="e">
        <f>MATCH(J286,#REF!,0)</f>
        <v>#REF!</v>
      </c>
      <c r="L286" s="168" t="str">
        <f ca="1" t="shared" si="23"/>
        <v>,0</v>
      </c>
      <c r="M286" s="168" t="str">
        <f ca="1" t="shared" si="24"/>
        <v>C2</v>
      </c>
      <c r="N286" s="168" t="str">
        <f ca="1" t="shared" si="25"/>
        <v>C2</v>
      </c>
      <c r="O286" s="157"/>
    </row>
    <row r="287" spans="1:15" s="97" customFormat="1" ht="36" customHeight="1">
      <c r="A287" s="77"/>
      <c r="B287" s="78"/>
      <c r="C287" s="79" t="s">
        <v>152</v>
      </c>
      <c r="D287" s="80"/>
      <c r="E287" s="80"/>
      <c r="F287" s="36"/>
      <c r="G287" s="45"/>
      <c r="H287" s="81"/>
      <c r="I287" s="167" t="str">
        <f ca="1" t="shared" si="21"/>
        <v>LOCKED</v>
      </c>
      <c r="J287" s="2" t="str">
        <f t="shared" si="22"/>
        <v>JOINT AND CRACK SEALING</v>
      </c>
      <c r="K287" s="3" t="e">
        <f>MATCH(J287,#REF!,0)</f>
        <v>#REF!</v>
      </c>
      <c r="L287" s="168" t="str">
        <f ca="1" t="shared" si="23"/>
        <v>,0</v>
      </c>
      <c r="M287" s="168" t="str">
        <f ca="1" t="shared" si="24"/>
        <v>G</v>
      </c>
      <c r="N287" s="168" t="str">
        <f ca="1" t="shared" si="25"/>
        <v>F2</v>
      </c>
      <c r="O287" s="157"/>
    </row>
    <row r="288" spans="1:15" s="97" customFormat="1" ht="36" customHeight="1">
      <c r="A288" s="38" t="s">
        <v>308</v>
      </c>
      <c r="B288" s="39" t="s">
        <v>540</v>
      </c>
      <c r="C288" s="40" t="s">
        <v>54</v>
      </c>
      <c r="D288" s="41" t="s">
        <v>389</v>
      </c>
      <c r="E288" s="42" t="s">
        <v>135</v>
      </c>
      <c r="F288" s="36">
        <v>750</v>
      </c>
      <c r="G288" s="1"/>
      <c r="H288" s="43">
        <f>ROUND(G288*F288,2)</f>
        <v>0</v>
      </c>
      <c r="I288" s="167">
        <f ca="1" t="shared" si="21"/>
      </c>
      <c r="J288" s="2" t="str">
        <f t="shared" si="22"/>
        <v>D006Reflective Crack MaintenanceCW 3250-R7m</v>
      </c>
      <c r="K288" s="3" t="e">
        <f>MATCH(J288,#REF!,0)</f>
        <v>#REF!</v>
      </c>
      <c r="L288" s="168" t="str">
        <f ca="1" t="shared" si="23"/>
        <v>,0</v>
      </c>
      <c r="M288" s="168" t="str">
        <f ca="1" t="shared" si="24"/>
        <v>C2</v>
      </c>
      <c r="N288" s="168" t="str">
        <f ca="1" t="shared" si="25"/>
        <v>C2</v>
      </c>
      <c r="O288" s="157"/>
    </row>
    <row r="289" spans="1:15" s="97" customFormat="1" ht="45.75" customHeight="1">
      <c r="A289" s="77"/>
      <c r="B289" s="78"/>
      <c r="C289" s="79" t="s">
        <v>153</v>
      </c>
      <c r="D289" s="80"/>
      <c r="E289" s="80"/>
      <c r="F289" s="36"/>
      <c r="G289" s="45"/>
      <c r="H289" s="81"/>
      <c r="I289" s="167" t="str">
        <f ca="1" t="shared" si="21"/>
        <v>LOCKED</v>
      </c>
      <c r="J289" s="2" t="str">
        <f t="shared" si="22"/>
        <v>ASSOCIATED DRAINAGE AND UNDERGROUND WORKS</v>
      </c>
      <c r="K289" s="3" t="e">
        <f>MATCH(J289,#REF!,0)</f>
        <v>#REF!</v>
      </c>
      <c r="L289" s="168" t="str">
        <f ca="1" t="shared" si="23"/>
        <v>,0</v>
      </c>
      <c r="M289" s="168" t="str">
        <f ca="1" t="shared" si="24"/>
        <v>G</v>
      </c>
      <c r="N289" s="168" t="str">
        <f ca="1" t="shared" si="25"/>
        <v>F2</v>
      </c>
      <c r="O289" s="157"/>
    </row>
    <row r="290" spans="1:15" s="97" customFormat="1" ht="36" customHeight="1">
      <c r="A290" s="38" t="s">
        <v>161</v>
      </c>
      <c r="B290" s="39" t="s">
        <v>541</v>
      </c>
      <c r="C290" s="40" t="s">
        <v>248</v>
      </c>
      <c r="D290" s="41" t="s">
        <v>459</v>
      </c>
      <c r="E290" s="42"/>
      <c r="F290" s="36"/>
      <c r="G290" s="45"/>
      <c r="H290" s="89"/>
      <c r="I290" s="167" t="str">
        <f ca="1" t="shared" si="21"/>
        <v>LOCKED</v>
      </c>
      <c r="J290" s="2" t="str">
        <f t="shared" si="22"/>
        <v>E003Catch BasinCW 2130-R12</v>
      </c>
      <c r="K290" s="3" t="e">
        <f>MATCH(J290,#REF!,0)</f>
        <v>#REF!</v>
      </c>
      <c r="L290" s="168" t="str">
        <f ca="1" t="shared" si="23"/>
        <v>,0</v>
      </c>
      <c r="M290" s="168" t="str">
        <f ca="1" t="shared" si="24"/>
        <v>G</v>
      </c>
      <c r="N290" s="168" t="str">
        <f ca="1" t="shared" si="25"/>
        <v>C2</v>
      </c>
      <c r="O290" s="157"/>
    </row>
    <row r="291" spans="1:15" s="97" customFormat="1" ht="45" customHeight="1">
      <c r="A291" s="38" t="s">
        <v>162</v>
      </c>
      <c r="B291" s="114" t="s">
        <v>214</v>
      </c>
      <c r="C291" s="83" t="s">
        <v>460</v>
      </c>
      <c r="D291" s="84"/>
      <c r="E291" s="85" t="s">
        <v>134</v>
      </c>
      <c r="F291" s="65">
        <v>4</v>
      </c>
      <c r="G291" s="159"/>
      <c r="H291" s="86">
        <f>ROUND(G291*F291,2)</f>
        <v>0</v>
      </c>
      <c r="I291" s="167">
        <f ca="1" t="shared" si="21"/>
      </c>
      <c r="J291" s="2" t="str">
        <f t="shared" si="22"/>
        <v>E004SD-024, 1800 mm deepeach</v>
      </c>
      <c r="K291" s="3" t="e">
        <f>MATCH(J291,#REF!,0)</f>
        <v>#REF!</v>
      </c>
      <c r="L291" s="168" t="str">
        <f ca="1" t="shared" si="23"/>
        <v>,0</v>
      </c>
      <c r="M291" s="168" t="str">
        <f ca="1" t="shared" si="24"/>
        <v>C2</v>
      </c>
      <c r="N291" s="168" t="str">
        <f ca="1" t="shared" si="25"/>
        <v>C2</v>
      </c>
      <c r="O291" s="157"/>
    </row>
    <row r="292" spans="1:15" s="97" customFormat="1" ht="59.25" customHeight="1">
      <c r="A292" s="38"/>
      <c r="B292" s="46"/>
      <c r="C292" s="87" t="s">
        <v>542</v>
      </c>
      <c r="D292" s="41"/>
      <c r="E292" s="42"/>
      <c r="F292" s="36"/>
      <c r="G292" s="43"/>
      <c r="H292" s="43"/>
      <c r="I292" s="167" t="str">
        <f ca="1" t="shared" si="21"/>
        <v>LOCKED</v>
      </c>
      <c r="J292" s="2" t="str">
        <f t="shared" si="22"/>
        <v>ASSOCIATED DRAINAGE AND UNDERGROUND WORKS (Cont'd.)</v>
      </c>
      <c r="K292" s="3" t="e">
        <f>MATCH(J292,#REF!,0)</f>
        <v>#REF!</v>
      </c>
      <c r="L292" s="168" t="str">
        <f ca="1" t="shared" si="23"/>
        <v>,0</v>
      </c>
      <c r="M292" s="168" t="str">
        <f ca="1" t="shared" si="24"/>
        <v>C2</v>
      </c>
      <c r="N292" s="168" t="str">
        <f ca="1" t="shared" si="25"/>
        <v>C2</v>
      </c>
      <c r="O292" s="157"/>
    </row>
    <row r="293" spans="1:15" s="97" customFormat="1" ht="36" customHeight="1">
      <c r="A293" s="38" t="s">
        <v>163</v>
      </c>
      <c r="B293" s="39" t="s">
        <v>543</v>
      </c>
      <c r="C293" s="40" t="s">
        <v>249</v>
      </c>
      <c r="D293" s="41" t="s">
        <v>459</v>
      </c>
      <c r="E293" s="42"/>
      <c r="F293" s="36"/>
      <c r="G293" s="45"/>
      <c r="H293" s="89"/>
      <c r="I293" s="167" t="str">
        <f ca="1" t="shared" si="21"/>
        <v>LOCKED</v>
      </c>
      <c r="J293" s="2" t="str">
        <f t="shared" si="22"/>
        <v>E006Catch PitCW 2130-R12</v>
      </c>
      <c r="K293" s="3" t="e">
        <f>MATCH(J293,#REF!,0)</f>
        <v>#REF!</v>
      </c>
      <c r="L293" s="168" t="str">
        <f ca="1" t="shared" si="23"/>
        <v>,0</v>
      </c>
      <c r="M293" s="168" t="str">
        <f ca="1" t="shared" si="24"/>
        <v>G</v>
      </c>
      <c r="N293" s="168" t="str">
        <f ca="1" t="shared" si="25"/>
        <v>C2</v>
      </c>
      <c r="O293" s="157"/>
    </row>
    <row r="294" spans="1:15" s="97" customFormat="1" ht="39" customHeight="1">
      <c r="A294" s="38" t="s">
        <v>164</v>
      </c>
      <c r="B294" s="46" t="s">
        <v>214</v>
      </c>
      <c r="C294" s="40" t="s">
        <v>250</v>
      </c>
      <c r="D294" s="41"/>
      <c r="E294" s="42" t="s">
        <v>134</v>
      </c>
      <c r="F294" s="36">
        <v>2</v>
      </c>
      <c r="G294" s="1"/>
      <c r="H294" s="43">
        <f>ROUND(G294*F294,2)</f>
        <v>0</v>
      </c>
      <c r="I294" s="167">
        <f ca="1" t="shared" si="21"/>
      </c>
      <c r="J294" s="2" t="str">
        <f t="shared" si="22"/>
        <v>E007SD-023each</v>
      </c>
      <c r="K294" s="3" t="e">
        <f>MATCH(J294,#REF!,0)</f>
        <v>#REF!</v>
      </c>
      <c r="L294" s="168" t="str">
        <f ca="1" t="shared" si="23"/>
        <v>,0</v>
      </c>
      <c r="M294" s="168" t="str">
        <f ca="1" t="shared" si="24"/>
        <v>C2</v>
      </c>
      <c r="N294" s="168" t="str">
        <f ca="1" t="shared" si="25"/>
        <v>C2</v>
      </c>
      <c r="O294" s="157"/>
    </row>
    <row r="295" spans="1:15" s="97" customFormat="1" ht="35.25" customHeight="1">
      <c r="A295" s="38" t="s">
        <v>165</v>
      </c>
      <c r="B295" s="39" t="s">
        <v>544</v>
      </c>
      <c r="C295" s="40" t="s">
        <v>251</v>
      </c>
      <c r="D295" s="41" t="s">
        <v>459</v>
      </c>
      <c r="E295" s="42"/>
      <c r="F295" s="36"/>
      <c r="G295" s="45"/>
      <c r="H295" s="89"/>
      <c r="I295" s="167" t="str">
        <f ca="1" t="shared" si="21"/>
        <v>LOCKED</v>
      </c>
      <c r="J295" s="2" t="str">
        <f t="shared" si="22"/>
        <v>E008Sewer ServiceCW 2130-R12</v>
      </c>
      <c r="K295" s="3" t="e">
        <f>MATCH(J295,#REF!,0)</f>
        <v>#REF!</v>
      </c>
      <c r="L295" s="168" t="str">
        <f ca="1" t="shared" si="23"/>
        <v>,0</v>
      </c>
      <c r="M295" s="168" t="str">
        <f ca="1" t="shared" si="24"/>
        <v>G</v>
      </c>
      <c r="N295" s="168" t="str">
        <f ca="1" t="shared" si="25"/>
        <v>C2</v>
      </c>
      <c r="O295" s="157"/>
    </row>
    <row r="296" spans="1:15" s="97" customFormat="1" ht="37.5" customHeight="1">
      <c r="A296" s="38" t="s">
        <v>23</v>
      </c>
      <c r="B296" s="46" t="s">
        <v>214</v>
      </c>
      <c r="C296" s="115" t="s">
        <v>465</v>
      </c>
      <c r="D296" s="41"/>
      <c r="E296" s="42"/>
      <c r="F296" s="36"/>
      <c r="G296" s="45"/>
      <c r="H296" s="89"/>
      <c r="I296" s="167" t="str">
        <f ca="1" t="shared" si="21"/>
        <v>LOCKED</v>
      </c>
      <c r="J296" s="2" t="str">
        <f t="shared" si="22"/>
        <v>E009250 mm</v>
      </c>
      <c r="K296" s="3" t="e">
        <f>MATCH(J296,#REF!,0)</f>
        <v>#REF!</v>
      </c>
      <c r="L296" s="168" t="str">
        <f ca="1" t="shared" si="23"/>
        <v>,0</v>
      </c>
      <c r="M296" s="168" t="str">
        <f ca="1" t="shared" si="24"/>
        <v>G</v>
      </c>
      <c r="N296" s="168" t="str">
        <f ca="1" t="shared" si="25"/>
        <v>C2</v>
      </c>
      <c r="O296" s="157"/>
    </row>
    <row r="297" spans="1:15" s="97" customFormat="1" ht="45" customHeight="1">
      <c r="A297" s="38" t="s">
        <v>24</v>
      </c>
      <c r="B297" s="46" t="s">
        <v>363</v>
      </c>
      <c r="C297" s="40" t="s">
        <v>461</v>
      </c>
      <c r="D297" s="41"/>
      <c r="E297" s="42" t="s">
        <v>135</v>
      </c>
      <c r="F297" s="36">
        <v>5</v>
      </c>
      <c r="G297" s="1"/>
      <c r="H297" s="43">
        <f>ROUND(G297*F297,2)</f>
        <v>0</v>
      </c>
      <c r="I297" s="167">
        <f ca="1" t="shared" si="21"/>
      </c>
      <c r="J297" s="2" t="str">
        <f t="shared" si="22"/>
        <v>E010In a Trench, Class B Sand Bedding, Class 3 Backfillm</v>
      </c>
      <c r="K297" s="3" t="e">
        <f>MATCH(J297,#REF!,0)</f>
        <v>#REF!</v>
      </c>
      <c r="L297" s="168" t="str">
        <f ca="1" t="shared" si="23"/>
        <v>,0</v>
      </c>
      <c r="M297" s="168" t="str">
        <f ca="1" t="shared" si="24"/>
        <v>C2</v>
      </c>
      <c r="N297" s="168" t="str">
        <f ca="1" t="shared" si="25"/>
        <v>C2</v>
      </c>
      <c r="O297" s="157"/>
    </row>
    <row r="298" spans="1:15" s="97" customFormat="1" ht="42" customHeight="1">
      <c r="A298" s="38" t="s">
        <v>25</v>
      </c>
      <c r="B298" s="39" t="s">
        <v>545</v>
      </c>
      <c r="C298" s="40" t="s">
        <v>329</v>
      </c>
      <c r="D298" s="41" t="s">
        <v>459</v>
      </c>
      <c r="E298" s="42" t="s">
        <v>135</v>
      </c>
      <c r="F298" s="36">
        <v>5</v>
      </c>
      <c r="G298" s="1"/>
      <c r="H298" s="43">
        <f>ROUND(G298*F298,2)</f>
        <v>0</v>
      </c>
      <c r="I298" s="167">
        <f ca="1" t="shared" si="21"/>
      </c>
      <c r="J298" s="2" t="str">
        <f t="shared" si="22"/>
        <v>E012Drainage Connection PipeCW 2130-R12m</v>
      </c>
      <c r="K298" s="3" t="e">
        <f>MATCH(J298,#REF!,0)</f>
        <v>#REF!</v>
      </c>
      <c r="L298" s="168" t="str">
        <f ca="1" t="shared" si="23"/>
        <v>,0</v>
      </c>
      <c r="M298" s="168" t="str">
        <f ca="1" t="shared" si="24"/>
        <v>C2</v>
      </c>
      <c r="N298" s="168" t="str">
        <f ca="1" t="shared" si="25"/>
        <v>C2</v>
      </c>
      <c r="O298" s="157"/>
    </row>
    <row r="299" spans="1:15" s="97" customFormat="1" ht="45" customHeight="1">
      <c r="A299" s="47" t="s">
        <v>34</v>
      </c>
      <c r="B299" s="48" t="s">
        <v>546</v>
      </c>
      <c r="C299" s="107" t="s">
        <v>433</v>
      </c>
      <c r="D299" s="50" t="s">
        <v>459</v>
      </c>
      <c r="E299" s="51"/>
      <c r="F299" s="36"/>
      <c r="G299" s="59"/>
      <c r="H299" s="75"/>
      <c r="I299" s="167" t="str">
        <f ca="1" t="shared" si="21"/>
        <v>LOCKED</v>
      </c>
      <c r="J299" s="2" t="str">
        <f t="shared" si="22"/>
        <v>E023Replacing Existing Manhole and Catch Basin Frames &amp; CoversCW 2130-R12</v>
      </c>
      <c r="K299" s="3" t="e">
        <f>MATCH(J299,#REF!,0)</f>
        <v>#REF!</v>
      </c>
      <c r="L299" s="168" t="str">
        <f ca="1" t="shared" si="23"/>
        <v>,0</v>
      </c>
      <c r="M299" s="168" t="str">
        <f ca="1" t="shared" si="24"/>
        <v>G</v>
      </c>
      <c r="N299" s="168" t="str">
        <f ca="1" t="shared" si="25"/>
        <v>C2</v>
      </c>
      <c r="O299" s="157"/>
    </row>
    <row r="300" spans="1:15" s="97" customFormat="1" ht="45" customHeight="1">
      <c r="A300" s="47" t="s">
        <v>35</v>
      </c>
      <c r="B300" s="60" t="s">
        <v>214</v>
      </c>
      <c r="C300" s="49" t="s">
        <v>345</v>
      </c>
      <c r="D300" s="50"/>
      <c r="E300" s="51" t="s">
        <v>134</v>
      </c>
      <c r="F300" s="36">
        <v>7</v>
      </c>
      <c r="G300" s="1"/>
      <c r="H300" s="52">
        <f>ROUND(G300*F300,2)</f>
        <v>0</v>
      </c>
      <c r="I300" s="167">
        <f ca="1" t="shared" si="21"/>
      </c>
      <c r="J300" s="2" t="str">
        <f t="shared" si="22"/>
        <v>E024AP-004 - Standard Frame for Manhole and Catch Basineach</v>
      </c>
      <c r="K300" s="3" t="e">
        <f>MATCH(J300,#REF!,0)</f>
        <v>#REF!</v>
      </c>
      <c r="L300" s="168" t="str">
        <f ca="1" t="shared" si="23"/>
        <v>,0</v>
      </c>
      <c r="M300" s="168" t="str">
        <f ca="1" t="shared" si="24"/>
        <v>C2</v>
      </c>
      <c r="N300" s="168" t="str">
        <f ca="1" t="shared" si="25"/>
        <v>C2</v>
      </c>
      <c r="O300" s="157"/>
    </row>
    <row r="301" spans="1:15" s="97" customFormat="1" ht="45" customHeight="1">
      <c r="A301" s="47" t="s">
        <v>36</v>
      </c>
      <c r="B301" s="60" t="s">
        <v>215</v>
      </c>
      <c r="C301" s="49" t="s">
        <v>346</v>
      </c>
      <c r="D301" s="50"/>
      <c r="E301" s="51" t="s">
        <v>134</v>
      </c>
      <c r="F301" s="36">
        <v>5</v>
      </c>
      <c r="G301" s="1"/>
      <c r="H301" s="52">
        <f>ROUND(G301*F301,2)</f>
        <v>0</v>
      </c>
      <c r="I301" s="167">
        <f ca="1" t="shared" si="21"/>
      </c>
      <c r="J301" s="2" t="str">
        <f t="shared" si="22"/>
        <v>E025AP-005 - Standard Solid Cover for Standard Frameeach</v>
      </c>
      <c r="K301" s="3" t="e">
        <f>MATCH(J301,#REF!,0)</f>
        <v>#REF!</v>
      </c>
      <c r="L301" s="168" t="str">
        <f ca="1" t="shared" si="23"/>
        <v>,0</v>
      </c>
      <c r="M301" s="168" t="str">
        <f ca="1" t="shared" si="24"/>
        <v>C2</v>
      </c>
      <c r="N301" s="168" t="str">
        <f ca="1" t="shared" si="25"/>
        <v>C2</v>
      </c>
      <c r="O301" s="157"/>
    </row>
    <row r="302" spans="1:15" s="97" customFormat="1" ht="45" customHeight="1">
      <c r="A302" s="38" t="s">
        <v>37</v>
      </c>
      <c r="B302" s="46" t="s">
        <v>216</v>
      </c>
      <c r="C302" s="40" t="s">
        <v>347</v>
      </c>
      <c r="D302" s="41"/>
      <c r="E302" s="42" t="s">
        <v>134</v>
      </c>
      <c r="F302" s="36">
        <v>2</v>
      </c>
      <c r="G302" s="1"/>
      <c r="H302" s="43">
        <f>ROUND(G302*F302,2)</f>
        <v>0</v>
      </c>
      <c r="I302" s="167">
        <f ca="1" t="shared" si="21"/>
      </c>
      <c r="J302" s="2" t="str">
        <f t="shared" si="22"/>
        <v>E026AP-006 - Standard Grated Cover for Standard Frameeach</v>
      </c>
      <c r="K302" s="3" t="e">
        <f>MATCH(J302,#REF!,0)</f>
        <v>#REF!</v>
      </c>
      <c r="L302" s="168" t="str">
        <f ca="1" t="shared" si="23"/>
        <v>,0</v>
      </c>
      <c r="M302" s="168" t="str">
        <f ca="1" t="shared" si="24"/>
        <v>C2</v>
      </c>
      <c r="N302" s="168" t="str">
        <f ca="1" t="shared" si="25"/>
        <v>C2</v>
      </c>
      <c r="O302" s="157"/>
    </row>
    <row r="303" spans="1:15" s="97" customFormat="1" ht="39" customHeight="1">
      <c r="A303" s="38" t="s">
        <v>40</v>
      </c>
      <c r="B303" s="39" t="s">
        <v>547</v>
      </c>
      <c r="C303" s="90" t="s">
        <v>254</v>
      </c>
      <c r="D303" s="41" t="s">
        <v>459</v>
      </c>
      <c r="E303" s="42"/>
      <c r="F303" s="36"/>
      <c r="G303" s="45"/>
      <c r="H303" s="89"/>
      <c r="I303" s="167" t="str">
        <f ca="1" t="shared" si="21"/>
        <v>LOCKED</v>
      </c>
      <c r="J303" s="2" t="str">
        <f t="shared" si="22"/>
        <v>E032Connecting to Existing ManholeCW 2130-R12</v>
      </c>
      <c r="K303" s="3" t="e">
        <f>MATCH(J303,#REF!,0)</f>
        <v>#REF!</v>
      </c>
      <c r="L303" s="168" t="str">
        <f ca="1" t="shared" si="23"/>
        <v>,0</v>
      </c>
      <c r="M303" s="168" t="str">
        <f ca="1" t="shared" si="24"/>
        <v>G</v>
      </c>
      <c r="N303" s="168" t="str">
        <f ca="1" t="shared" si="25"/>
        <v>C2</v>
      </c>
      <c r="O303" s="157"/>
    </row>
    <row r="304" spans="1:15" s="97" customFormat="1" ht="41.25" customHeight="1">
      <c r="A304" s="38" t="s">
        <v>41</v>
      </c>
      <c r="B304" s="46" t="s">
        <v>214</v>
      </c>
      <c r="C304" s="91" t="s">
        <v>510</v>
      </c>
      <c r="D304" s="41"/>
      <c r="E304" s="42" t="s">
        <v>134</v>
      </c>
      <c r="F304" s="36">
        <v>1</v>
      </c>
      <c r="G304" s="1"/>
      <c r="H304" s="43">
        <f>ROUND(G304*F304,2)</f>
        <v>0</v>
      </c>
      <c r="I304" s="167">
        <f ca="1" t="shared" si="21"/>
      </c>
      <c r="J304" s="2" t="str">
        <f t="shared" si="22"/>
        <v>E033250 mm Catch Basin Leadeach</v>
      </c>
      <c r="K304" s="3" t="e">
        <f>MATCH(J304,#REF!,0)</f>
        <v>#REF!</v>
      </c>
      <c r="L304" s="168" t="str">
        <f ca="1" t="shared" si="23"/>
        <v>,0</v>
      </c>
      <c r="M304" s="168" t="str">
        <f ca="1" t="shared" si="24"/>
        <v>C2</v>
      </c>
      <c r="N304" s="168" t="str">
        <f ca="1" t="shared" si="25"/>
        <v>C2</v>
      </c>
      <c r="O304" s="157"/>
    </row>
    <row r="305" spans="1:15" s="97" customFormat="1" ht="39" customHeight="1">
      <c r="A305" s="38" t="s">
        <v>42</v>
      </c>
      <c r="B305" s="39" t="s">
        <v>548</v>
      </c>
      <c r="C305" s="90" t="s">
        <v>255</v>
      </c>
      <c r="D305" s="41" t="s">
        <v>459</v>
      </c>
      <c r="E305" s="42"/>
      <c r="F305" s="36"/>
      <c r="G305" s="45"/>
      <c r="H305" s="89"/>
      <c r="I305" s="167" t="str">
        <f ca="1" t="shared" si="21"/>
        <v>LOCKED</v>
      </c>
      <c r="J305" s="2" t="str">
        <f t="shared" si="22"/>
        <v>E034Connecting to Existing Catch BasinCW 2130-R12</v>
      </c>
      <c r="K305" s="3" t="e">
        <f>MATCH(J305,#REF!,0)</f>
        <v>#REF!</v>
      </c>
      <c r="L305" s="168" t="str">
        <f ca="1" t="shared" si="23"/>
        <v>,0</v>
      </c>
      <c r="M305" s="168" t="str">
        <f ca="1" t="shared" si="24"/>
        <v>G</v>
      </c>
      <c r="N305" s="168" t="str">
        <f ca="1" t="shared" si="25"/>
        <v>C2</v>
      </c>
      <c r="O305" s="157"/>
    </row>
    <row r="306" spans="1:15" s="97" customFormat="1" ht="39.75" customHeight="1">
      <c r="A306" s="38" t="s">
        <v>43</v>
      </c>
      <c r="B306" s="46" t="s">
        <v>214</v>
      </c>
      <c r="C306" s="91" t="s">
        <v>462</v>
      </c>
      <c r="D306" s="41"/>
      <c r="E306" s="42" t="s">
        <v>134</v>
      </c>
      <c r="F306" s="36">
        <v>1</v>
      </c>
      <c r="G306" s="1"/>
      <c r="H306" s="43">
        <f>ROUND(G306*F306,2)</f>
        <v>0</v>
      </c>
      <c r="I306" s="167">
        <f ca="1" t="shared" si="21"/>
      </c>
      <c r="J306" s="2" t="str">
        <f t="shared" si="22"/>
        <v>E035250 mm Drainage Connection Pipeeach</v>
      </c>
      <c r="K306" s="3" t="e">
        <f>MATCH(J306,#REF!,0)</f>
        <v>#REF!</v>
      </c>
      <c r="L306" s="168" t="str">
        <f ca="1" t="shared" si="23"/>
        <v>,0</v>
      </c>
      <c r="M306" s="168" t="str">
        <f ca="1" t="shared" si="24"/>
        <v>C2</v>
      </c>
      <c r="N306" s="168" t="str">
        <f ca="1" t="shared" si="25"/>
        <v>C2</v>
      </c>
      <c r="O306" s="157"/>
    </row>
    <row r="307" spans="1:15" s="97" customFormat="1" ht="39.75" customHeight="1">
      <c r="A307" s="38" t="s">
        <v>48</v>
      </c>
      <c r="B307" s="39" t="s">
        <v>549</v>
      </c>
      <c r="C307" s="90" t="s">
        <v>380</v>
      </c>
      <c r="D307" s="41" t="s">
        <v>459</v>
      </c>
      <c r="E307" s="42"/>
      <c r="F307" s="36"/>
      <c r="G307" s="45"/>
      <c r="H307" s="89"/>
      <c r="I307" s="167" t="str">
        <f ca="1" t="shared" si="21"/>
        <v>LOCKED</v>
      </c>
      <c r="J307" s="2" t="str">
        <f t="shared" si="22"/>
        <v>E042Connecting New Sewer Service to Existing Sewer ServiceCW 2130-R12</v>
      </c>
      <c r="K307" s="3" t="e">
        <f>MATCH(J307,#REF!,0)</f>
        <v>#REF!</v>
      </c>
      <c r="L307" s="168" t="str">
        <f ca="1" t="shared" si="23"/>
        <v>,0</v>
      </c>
      <c r="M307" s="168" t="str">
        <f ca="1" t="shared" si="24"/>
        <v>G</v>
      </c>
      <c r="N307" s="168" t="str">
        <f ca="1" t="shared" si="25"/>
        <v>C2</v>
      </c>
      <c r="O307" s="157"/>
    </row>
    <row r="308" spans="1:15" s="97" customFormat="1" ht="42" customHeight="1">
      <c r="A308" s="38" t="s">
        <v>49</v>
      </c>
      <c r="B308" s="46" t="s">
        <v>214</v>
      </c>
      <c r="C308" s="91" t="s">
        <v>515</v>
      </c>
      <c r="D308" s="41"/>
      <c r="E308" s="42" t="s">
        <v>134</v>
      </c>
      <c r="F308" s="36">
        <v>4</v>
      </c>
      <c r="G308" s="1"/>
      <c r="H308" s="43">
        <f>ROUND(G308*F308,2)</f>
        <v>0</v>
      </c>
      <c r="I308" s="167">
        <f ca="1" t="shared" si="21"/>
      </c>
      <c r="J308" s="2" t="str">
        <f t="shared" si="22"/>
        <v>E043250 mmeach</v>
      </c>
      <c r="K308" s="3" t="e">
        <f>MATCH(J308,#REF!,0)</f>
        <v>#REF!</v>
      </c>
      <c r="L308" s="168" t="str">
        <f ca="1" t="shared" si="23"/>
        <v>,0</v>
      </c>
      <c r="M308" s="168" t="str">
        <f ca="1" t="shared" si="24"/>
        <v>C2</v>
      </c>
      <c r="N308" s="168" t="str">
        <f ca="1" t="shared" si="25"/>
        <v>C2</v>
      </c>
      <c r="O308" s="157"/>
    </row>
    <row r="309" spans="1:15" s="97" customFormat="1" ht="41.25" customHeight="1">
      <c r="A309" s="47" t="s">
        <v>259</v>
      </c>
      <c r="B309" s="48" t="s">
        <v>550</v>
      </c>
      <c r="C309" s="49" t="s">
        <v>358</v>
      </c>
      <c r="D309" s="50" t="s">
        <v>459</v>
      </c>
      <c r="E309" s="51" t="s">
        <v>134</v>
      </c>
      <c r="F309" s="36">
        <v>4</v>
      </c>
      <c r="G309" s="1"/>
      <c r="H309" s="52">
        <f>ROUND(G309*F309,2)</f>
        <v>0</v>
      </c>
      <c r="I309" s="167">
        <f ca="1" t="shared" si="21"/>
      </c>
      <c r="J309" s="2" t="str">
        <f t="shared" si="22"/>
        <v>E046Removal of Existing Catch BasinsCW 2130-R12each</v>
      </c>
      <c r="K309" s="3" t="e">
        <f>MATCH(J309,#REF!,0)</f>
        <v>#REF!</v>
      </c>
      <c r="L309" s="168" t="str">
        <f ca="1" t="shared" si="23"/>
        <v>,0</v>
      </c>
      <c r="M309" s="168" t="str">
        <f ca="1" t="shared" si="24"/>
        <v>C2</v>
      </c>
      <c r="N309" s="168" t="str">
        <f ca="1" t="shared" si="25"/>
        <v>C2</v>
      </c>
      <c r="O309" s="157"/>
    </row>
    <row r="310" spans="1:15" s="97" customFormat="1" ht="36.75" customHeight="1">
      <c r="A310" s="38" t="s">
        <v>261</v>
      </c>
      <c r="B310" s="48" t="s">
        <v>551</v>
      </c>
      <c r="C310" s="40" t="s">
        <v>257</v>
      </c>
      <c r="D310" s="41" t="s">
        <v>459</v>
      </c>
      <c r="E310" s="42" t="s">
        <v>134</v>
      </c>
      <c r="F310" s="36">
        <v>2</v>
      </c>
      <c r="G310" s="1"/>
      <c r="H310" s="43">
        <f>ROUND(G310*F310,2)</f>
        <v>0</v>
      </c>
      <c r="I310" s="167">
        <f ca="1" t="shared" si="21"/>
      </c>
      <c r="J310" s="2" t="str">
        <f t="shared" si="22"/>
        <v>E047Removal of Existing Catch PitCW 2130-R12each</v>
      </c>
      <c r="K310" s="3" t="e">
        <f>MATCH(J310,#REF!,0)</f>
        <v>#REF!</v>
      </c>
      <c r="L310" s="168" t="str">
        <f ca="1" t="shared" si="23"/>
        <v>,0</v>
      </c>
      <c r="M310" s="168" t="str">
        <f ca="1" t="shared" si="24"/>
        <v>C2</v>
      </c>
      <c r="N310" s="168" t="str">
        <f ca="1" t="shared" si="25"/>
        <v>C2</v>
      </c>
      <c r="O310" s="157"/>
    </row>
    <row r="311" spans="1:15" s="97" customFormat="1" ht="36.75" customHeight="1">
      <c r="A311" s="38" t="s">
        <v>263</v>
      </c>
      <c r="B311" s="39" t="s">
        <v>552</v>
      </c>
      <c r="C311" s="40" t="s">
        <v>1</v>
      </c>
      <c r="D311" s="41" t="s">
        <v>459</v>
      </c>
      <c r="E311" s="42" t="s">
        <v>134</v>
      </c>
      <c r="F311" s="36">
        <v>3</v>
      </c>
      <c r="G311" s="1"/>
      <c r="H311" s="43">
        <f>ROUND(G311*F311,2)</f>
        <v>0</v>
      </c>
      <c r="I311" s="167">
        <f ca="1" t="shared" si="21"/>
      </c>
      <c r="J311" s="2" t="str">
        <f t="shared" si="22"/>
        <v>E050Abandoning Existing Drainage InletsCW 2130-R12each</v>
      </c>
      <c r="K311" s="3" t="e">
        <f>MATCH(J311,#REF!,0)</f>
        <v>#REF!</v>
      </c>
      <c r="L311" s="168" t="str">
        <f ca="1" t="shared" si="23"/>
        <v>,0</v>
      </c>
      <c r="M311" s="168" t="str">
        <f ca="1" t="shared" si="24"/>
        <v>C2</v>
      </c>
      <c r="N311" s="168" t="str">
        <f ca="1" t="shared" si="25"/>
        <v>C2</v>
      </c>
      <c r="O311" s="157"/>
    </row>
    <row r="312" spans="1:15" s="97" customFormat="1" ht="27" customHeight="1">
      <c r="A312" s="15"/>
      <c r="B312" s="92"/>
      <c r="C312" s="54" t="s">
        <v>154</v>
      </c>
      <c r="D312" s="55"/>
      <c r="E312" s="93"/>
      <c r="F312" s="36"/>
      <c r="G312" s="122"/>
      <c r="H312" s="57"/>
      <c r="I312" s="167" t="str">
        <f ca="1" t="shared" si="21"/>
        <v>LOCKED</v>
      </c>
      <c r="J312" s="2" t="str">
        <f t="shared" si="22"/>
        <v>ADJUSTMENTS</v>
      </c>
      <c r="K312" s="3" t="e">
        <f>MATCH(J312,#REF!,0)</f>
        <v>#REF!</v>
      </c>
      <c r="L312" s="168" t="str">
        <f ca="1" t="shared" si="23"/>
        <v>,0</v>
      </c>
      <c r="M312" s="168" t="str">
        <f ca="1" t="shared" si="24"/>
        <v>C2</v>
      </c>
      <c r="N312" s="168" t="str">
        <f ca="1" t="shared" si="25"/>
        <v>C2</v>
      </c>
      <c r="O312" s="157"/>
    </row>
    <row r="313" spans="1:15" s="97" customFormat="1" ht="45" customHeight="1">
      <c r="A313" s="47" t="s">
        <v>166</v>
      </c>
      <c r="B313" s="82" t="s">
        <v>553</v>
      </c>
      <c r="C313" s="62" t="s">
        <v>322</v>
      </c>
      <c r="D313" s="63" t="s">
        <v>2</v>
      </c>
      <c r="E313" s="64" t="s">
        <v>134</v>
      </c>
      <c r="F313" s="65">
        <v>7</v>
      </c>
      <c r="G313" s="159"/>
      <c r="H313" s="66">
        <f>ROUND(G313*F313,2)</f>
        <v>0</v>
      </c>
      <c r="I313" s="167">
        <f ca="1" t="shared" si="21"/>
      </c>
      <c r="J313" s="2" t="str">
        <f t="shared" si="22"/>
        <v>F001Adjustment of Catch Basins / Manholes FramesCW 3210-R7each</v>
      </c>
      <c r="K313" s="3" t="e">
        <f>MATCH(J313,#REF!,0)</f>
        <v>#REF!</v>
      </c>
      <c r="L313" s="168" t="str">
        <f ca="1" t="shared" si="23"/>
        <v>,0</v>
      </c>
      <c r="M313" s="168" t="str">
        <f ca="1" t="shared" si="24"/>
        <v>C2</v>
      </c>
      <c r="N313" s="168" t="str">
        <f ca="1" t="shared" si="25"/>
        <v>C2</v>
      </c>
      <c r="O313" s="157"/>
    </row>
    <row r="314" spans="1:15" s="97" customFormat="1" ht="45" customHeight="1">
      <c r="A314" s="47"/>
      <c r="B314" s="48"/>
      <c r="C314" s="67" t="s">
        <v>487</v>
      </c>
      <c r="D314" s="50"/>
      <c r="E314" s="51"/>
      <c r="F314" s="36"/>
      <c r="G314" s="68"/>
      <c r="H314" s="52"/>
      <c r="I314" s="167" t="str">
        <f ca="1" t="shared" si="21"/>
        <v>LOCKED</v>
      </c>
      <c r="J314" s="2" t="str">
        <f t="shared" si="22"/>
        <v>ADJUSTMENTS (Cont'd.)</v>
      </c>
      <c r="K314" s="3" t="e">
        <f>MATCH(J314,#REF!,0)</f>
        <v>#REF!</v>
      </c>
      <c r="L314" s="168" t="str">
        <f ca="1" t="shared" si="23"/>
        <v>,0</v>
      </c>
      <c r="M314" s="168" t="str">
        <f ca="1" t="shared" si="24"/>
        <v>C2</v>
      </c>
      <c r="N314" s="168" t="str">
        <f ca="1" t="shared" si="25"/>
        <v>C2</v>
      </c>
      <c r="O314" s="157"/>
    </row>
    <row r="315" spans="1:15" s="97" customFormat="1" ht="41.25" customHeight="1">
      <c r="A315" s="47" t="s">
        <v>167</v>
      </c>
      <c r="B315" s="48" t="s">
        <v>554</v>
      </c>
      <c r="C315" s="49" t="s">
        <v>352</v>
      </c>
      <c r="D315" s="50" t="s">
        <v>459</v>
      </c>
      <c r="E315" s="51"/>
      <c r="F315" s="36"/>
      <c r="G315" s="68"/>
      <c r="H315" s="75"/>
      <c r="I315" s="167" t="str">
        <f ca="1" t="shared" si="21"/>
        <v>LOCKED</v>
      </c>
      <c r="J315" s="2" t="str">
        <f t="shared" si="22"/>
        <v>F002Replacing Existing RisersCW 2130-R12</v>
      </c>
      <c r="K315" s="3" t="e">
        <f>MATCH(J315,#REF!,0)</f>
        <v>#REF!</v>
      </c>
      <c r="L315" s="168" t="str">
        <f ca="1" t="shared" si="23"/>
        <v>,0</v>
      </c>
      <c r="M315" s="168" t="str">
        <f ca="1" t="shared" si="24"/>
        <v>C2</v>
      </c>
      <c r="N315" s="168" t="str">
        <f ca="1" t="shared" si="25"/>
        <v>C2</v>
      </c>
      <c r="O315" s="157"/>
    </row>
    <row r="316" spans="1:15" s="97" customFormat="1" ht="41.25" customHeight="1">
      <c r="A316" s="47" t="s">
        <v>353</v>
      </c>
      <c r="B316" s="60" t="s">
        <v>214</v>
      </c>
      <c r="C316" s="49" t="s">
        <v>359</v>
      </c>
      <c r="D316" s="50"/>
      <c r="E316" s="51" t="s">
        <v>136</v>
      </c>
      <c r="F316" s="36">
        <v>1</v>
      </c>
      <c r="G316" s="1"/>
      <c r="H316" s="52">
        <f>ROUND(G316*F316,2)</f>
        <v>0</v>
      </c>
      <c r="I316" s="167">
        <f ca="1" t="shared" si="21"/>
      </c>
      <c r="J316" s="2" t="str">
        <f t="shared" si="22"/>
        <v>F002APre-cast Concrete Risersvert. m</v>
      </c>
      <c r="K316" s="3" t="e">
        <f>MATCH(J316,#REF!,0)</f>
        <v>#REF!</v>
      </c>
      <c r="L316" s="168" t="str">
        <f ca="1" t="shared" si="23"/>
        <v>,0</v>
      </c>
      <c r="M316" s="168" t="str">
        <f ca="1" t="shared" si="24"/>
        <v>C2</v>
      </c>
      <c r="N316" s="168" t="str">
        <f ca="1" t="shared" si="25"/>
        <v>C2</v>
      </c>
      <c r="O316" s="157"/>
    </row>
    <row r="317" spans="1:15" s="97" customFormat="1" ht="36.75" customHeight="1">
      <c r="A317" s="47" t="s">
        <v>168</v>
      </c>
      <c r="B317" s="48" t="s">
        <v>555</v>
      </c>
      <c r="C317" s="49" t="s">
        <v>325</v>
      </c>
      <c r="D317" s="50" t="s">
        <v>2</v>
      </c>
      <c r="E317" s="51"/>
      <c r="F317" s="36"/>
      <c r="G317" s="59"/>
      <c r="H317" s="75"/>
      <c r="I317" s="167" t="str">
        <f ca="1" t="shared" si="21"/>
        <v>LOCKED</v>
      </c>
      <c r="J317" s="2" t="str">
        <f t="shared" si="22"/>
        <v>F003Lifter RingsCW 3210-R7</v>
      </c>
      <c r="K317" s="3" t="e">
        <f>MATCH(J317,#REF!,0)</f>
        <v>#REF!</v>
      </c>
      <c r="L317" s="168" t="str">
        <f ca="1" t="shared" si="23"/>
        <v>,0</v>
      </c>
      <c r="M317" s="168" t="str">
        <f ca="1" t="shared" si="24"/>
        <v>G</v>
      </c>
      <c r="N317" s="168" t="str">
        <f ca="1" t="shared" si="25"/>
        <v>C2</v>
      </c>
      <c r="O317" s="157"/>
    </row>
    <row r="318" spans="1:15" s="97" customFormat="1" ht="39" customHeight="1">
      <c r="A318" s="38" t="s">
        <v>169</v>
      </c>
      <c r="B318" s="60" t="s">
        <v>214</v>
      </c>
      <c r="C318" s="40" t="s">
        <v>429</v>
      </c>
      <c r="D318" s="41"/>
      <c r="E318" s="42" t="s">
        <v>134</v>
      </c>
      <c r="F318" s="36">
        <v>10</v>
      </c>
      <c r="G318" s="1"/>
      <c r="H318" s="43">
        <f>ROUND(G318*F318,2)</f>
        <v>0</v>
      </c>
      <c r="I318" s="167">
        <f ca="1" t="shared" si="21"/>
      </c>
      <c r="J318" s="2" t="str">
        <f t="shared" si="22"/>
        <v>F00551 mmeach</v>
      </c>
      <c r="K318" s="3" t="e">
        <f>MATCH(J318,#REF!,0)</f>
        <v>#REF!</v>
      </c>
      <c r="L318" s="168" t="str">
        <f ca="1" t="shared" si="23"/>
        <v>,0</v>
      </c>
      <c r="M318" s="168" t="str">
        <f ca="1" t="shared" si="24"/>
        <v>C2</v>
      </c>
      <c r="N318" s="168" t="str">
        <f ca="1" t="shared" si="25"/>
        <v>C2</v>
      </c>
      <c r="O318" s="157"/>
    </row>
    <row r="319" spans="1:15" s="97" customFormat="1" ht="39.75" customHeight="1">
      <c r="A319" s="47" t="s">
        <v>170</v>
      </c>
      <c r="B319" s="48" t="s">
        <v>556</v>
      </c>
      <c r="C319" s="49" t="s">
        <v>323</v>
      </c>
      <c r="D319" s="50" t="s">
        <v>2</v>
      </c>
      <c r="E319" s="51" t="s">
        <v>134</v>
      </c>
      <c r="F319" s="36">
        <v>1</v>
      </c>
      <c r="G319" s="1"/>
      <c r="H319" s="52">
        <f>ROUND(G319*F319,2)</f>
        <v>0</v>
      </c>
      <c r="I319" s="167">
        <f ca="1" t="shared" si="21"/>
      </c>
      <c r="J319" s="2" t="str">
        <f t="shared" si="22"/>
        <v>F009Adjustment of Valve BoxesCW 3210-R7each</v>
      </c>
      <c r="K319" s="3" t="e">
        <f>MATCH(J319,#REF!,0)</f>
        <v>#REF!</v>
      </c>
      <c r="L319" s="168" t="str">
        <f ca="1" t="shared" si="23"/>
        <v>,0</v>
      </c>
      <c r="M319" s="168" t="str">
        <f ca="1" t="shared" si="24"/>
        <v>C2</v>
      </c>
      <c r="N319" s="168" t="str">
        <f ca="1" t="shared" si="25"/>
        <v>C2</v>
      </c>
      <c r="O319" s="157"/>
    </row>
    <row r="320" spans="1:15" s="97" customFormat="1" ht="39" customHeight="1">
      <c r="A320" s="47" t="s">
        <v>274</v>
      </c>
      <c r="B320" s="48" t="s">
        <v>557</v>
      </c>
      <c r="C320" s="49" t="s">
        <v>326</v>
      </c>
      <c r="D320" s="50" t="s">
        <v>2</v>
      </c>
      <c r="E320" s="51" t="s">
        <v>134</v>
      </c>
      <c r="F320" s="36">
        <v>1</v>
      </c>
      <c r="G320" s="1"/>
      <c r="H320" s="52">
        <f>ROUND(G320*F320,2)</f>
        <v>0</v>
      </c>
      <c r="I320" s="167">
        <f ca="1" t="shared" si="21"/>
      </c>
      <c r="J320" s="2" t="str">
        <f t="shared" si="22"/>
        <v>F010Valve Box ExtensionsCW 3210-R7each</v>
      </c>
      <c r="K320" s="3" t="e">
        <f>MATCH(J320,#REF!,0)</f>
        <v>#REF!</v>
      </c>
      <c r="L320" s="168" t="str">
        <f ca="1" t="shared" si="23"/>
        <v>,0</v>
      </c>
      <c r="M320" s="168" t="str">
        <f ca="1" t="shared" si="24"/>
        <v>C2</v>
      </c>
      <c r="N320" s="168" t="str">
        <f ca="1" t="shared" si="25"/>
        <v>C2</v>
      </c>
      <c r="O320" s="157"/>
    </row>
    <row r="321" spans="1:15" s="97" customFormat="1" ht="41.25" customHeight="1">
      <c r="A321" s="47" t="s">
        <v>171</v>
      </c>
      <c r="B321" s="48" t="s">
        <v>558</v>
      </c>
      <c r="C321" s="49" t="s">
        <v>324</v>
      </c>
      <c r="D321" s="50" t="s">
        <v>2</v>
      </c>
      <c r="E321" s="51" t="s">
        <v>134</v>
      </c>
      <c r="F321" s="36">
        <v>5</v>
      </c>
      <c r="G321" s="1"/>
      <c r="H321" s="52">
        <f>ROUND(G321*F321,2)</f>
        <v>0</v>
      </c>
      <c r="I321" s="167">
        <f ca="1" t="shared" si="21"/>
      </c>
      <c r="J321" s="2" t="str">
        <f t="shared" si="22"/>
        <v>F011Adjustment of Curb Stop BoxesCW 3210-R7each</v>
      </c>
      <c r="K321" s="3" t="e">
        <f>MATCH(J321,#REF!,0)</f>
        <v>#REF!</v>
      </c>
      <c r="L321" s="168" t="str">
        <f ca="1" t="shared" si="23"/>
        <v>,0</v>
      </c>
      <c r="M321" s="168" t="str">
        <f ca="1" t="shared" si="24"/>
        <v>C2</v>
      </c>
      <c r="N321" s="168" t="str">
        <f ca="1" t="shared" si="25"/>
        <v>C2</v>
      </c>
      <c r="O321" s="157"/>
    </row>
    <row r="322" spans="1:15" s="97" customFormat="1" ht="38.25" customHeight="1">
      <c r="A322" s="38" t="s">
        <v>172</v>
      </c>
      <c r="B322" s="48" t="s">
        <v>559</v>
      </c>
      <c r="C322" s="40" t="s">
        <v>327</v>
      </c>
      <c r="D322" s="41" t="s">
        <v>2</v>
      </c>
      <c r="E322" s="42" t="s">
        <v>134</v>
      </c>
      <c r="F322" s="36">
        <v>1</v>
      </c>
      <c r="G322" s="1"/>
      <c r="H322" s="43">
        <f>ROUND(G322*F322,2)</f>
        <v>0</v>
      </c>
      <c r="I322" s="167">
        <f ca="1" t="shared" si="21"/>
      </c>
      <c r="J322" s="2" t="str">
        <f t="shared" si="22"/>
        <v>F018Curb Stop ExtensionsCW 3210-R7each</v>
      </c>
      <c r="K322" s="3" t="e">
        <f>MATCH(J322,#REF!,0)</f>
        <v>#REF!</v>
      </c>
      <c r="L322" s="168" t="str">
        <f ca="1" t="shared" si="23"/>
        <v>,0</v>
      </c>
      <c r="M322" s="168" t="str">
        <f ca="1" t="shared" si="24"/>
        <v>C2</v>
      </c>
      <c r="N322" s="168" t="str">
        <f ca="1" t="shared" si="25"/>
        <v>C2</v>
      </c>
      <c r="O322" s="157"/>
    </row>
    <row r="323" spans="1:15" s="97" customFormat="1" ht="36" customHeight="1">
      <c r="A323" s="15"/>
      <c r="B323" s="53"/>
      <c r="C323" s="54" t="s">
        <v>155</v>
      </c>
      <c r="D323" s="55"/>
      <c r="E323" s="56"/>
      <c r="F323" s="36"/>
      <c r="G323" s="122"/>
      <c r="H323" s="57"/>
      <c r="I323" s="167" t="str">
        <f ca="1" t="shared" si="21"/>
        <v>LOCKED</v>
      </c>
      <c r="J323" s="2" t="str">
        <f t="shared" si="22"/>
        <v>LANDSCAPING</v>
      </c>
      <c r="K323" s="3" t="e">
        <f>MATCH(J323,#REF!,0)</f>
        <v>#REF!</v>
      </c>
      <c r="L323" s="168" t="str">
        <f ca="1" t="shared" si="23"/>
        <v>,0</v>
      </c>
      <c r="M323" s="168" t="str">
        <f ca="1" t="shared" si="24"/>
        <v>C2</v>
      </c>
      <c r="N323" s="168" t="str">
        <f ca="1" t="shared" si="25"/>
        <v>C2</v>
      </c>
      <c r="O323" s="157"/>
    </row>
    <row r="324" spans="1:15" s="97" customFormat="1" ht="33.75" customHeight="1">
      <c r="A324" s="58" t="s">
        <v>173</v>
      </c>
      <c r="B324" s="48" t="s">
        <v>560</v>
      </c>
      <c r="C324" s="49" t="s">
        <v>101</v>
      </c>
      <c r="D324" s="50" t="s">
        <v>5</v>
      </c>
      <c r="E324" s="51"/>
      <c r="F324" s="36"/>
      <c r="G324" s="59"/>
      <c r="H324" s="52"/>
      <c r="I324" s="167" t="str">
        <f ca="1" t="shared" si="21"/>
        <v>LOCKED</v>
      </c>
      <c r="J324" s="2" t="str">
        <f t="shared" si="22"/>
        <v>G001SoddingCW 3510-R9</v>
      </c>
      <c r="K324" s="3" t="e">
        <f>MATCH(J324,#REF!,0)</f>
        <v>#REF!</v>
      </c>
      <c r="L324" s="168" t="str">
        <f ca="1" t="shared" si="23"/>
        <v>,0</v>
      </c>
      <c r="M324" s="168" t="str">
        <f ca="1" t="shared" si="24"/>
        <v>G</v>
      </c>
      <c r="N324" s="168" t="str">
        <f ca="1" t="shared" si="25"/>
        <v>C2</v>
      </c>
      <c r="O324" s="157"/>
    </row>
    <row r="325" spans="1:15" s="97" customFormat="1" ht="36.75" customHeight="1">
      <c r="A325" s="58" t="s">
        <v>174</v>
      </c>
      <c r="B325" s="60" t="s">
        <v>214</v>
      </c>
      <c r="C325" s="49" t="s">
        <v>430</v>
      </c>
      <c r="D325" s="50"/>
      <c r="E325" s="51" t="s">
        <v>131</v>
      </c>
      <c r="F325" s="36">
        <v>100</v>
      </c>
      <c r="G325" s="1"/>
      <c r="H325" s="52">
        <f>ROUND(G325*F325,2)</f>
        <v>0</v>
      </c>
      <c r="I325" s="167">
        <f aca="true" ca="1" t="shared" si="26" ref="I325:I388">IF(CELL("protect",$G325)=1,"LOCKED","")</f>
      </c>
      <c r="J325" s="2" t="str">
        <f aca="true" t="shared" si="27" ref="J325:J388">CLEAN(CONCATENATE(TRIM($A325),TRIM($C325),TRIM($D325),TRIM($E325)))</f>
        <v>G002width &lt; 600 mmm²</v>
      </c>
      <c r="K325" s="3" t="e">
        <f>MATCH(J325,#REF!,0)</f>
        <v>#REF!</v>
      </c>
      <c r="L325" s="168" t="str">
        <f aca="true" ca="1" t="shared" si="28" ref="L325:L388">CELL("format",$F325)</f>
        <v>,0</v>
      </c>
      <c r="M325" s="168" t="str">
        <f aca="true" ca="1" t="shared" si="29" ref="M325:M388">CELL("format",$G325)</f>
        <v>C2</v>
      </c>
      <c r="N325" s="168" t="str">
        <f aca="true" ca="1" t="shared" si="30" ref="N325:N388">CELL("format",$H325)</f>
        <v>C2</v>
      </c>
      <c r="O325" s="157"/>
    </row>
    <row r="326" spans="1:15" s="97" customFormat="1" ht="45" customHeight="1">
      <c r="A326" s="58" t="s">
        <v>175</v>
      </c>
      <c r="B326" s="60" t="s">
        <v>215</v>
      </c>
      <c r="C326" s="49" t="s">
        <v>431</v>
      </c>
      <c r="D326" s="50"/>
      <c r="E326" s="51" t="s">
        <v>131</v>
      </c>
      <c r="F326" s="36">
        <v>800</v>
      </c>
      <c r="G326" s="1"/>
      <c r="H326" s="52">
        <f>ROUND(G326*F326,2)</f>
        <v>0</v>
      </c>
      <c r="I326" s="167">
        <f ca="1" t="shared" si="26"/>
      </c>
      <c r="J326" s="2" t="str">
        <f t="shared" si="27"/>
        <v>G003width &gt; or = 600 mmm²</v>
      </c>
      <c r="K326" s="3" t="e">
        <f>MATCH(J326,#REF!,0)</f>
        <v>#REF!</v>
      </c>
      <c r="L326" s="168" t="str">
        <f ca="1" t="shared" si="28"/>
        <v>,0</v>
      </c>
      <c r="M326" s="168" t="str">
        <f ca="1" t="shared" si="29"/>
        <v>C2</v>
      </c>
      <c r="N326" s="168" t="str">
        <f ca="1" t="shared" si="30"/>
        <v>C2</v>
      </c>
      <c r="O326" s="157"/>
    </row>
    <row r="327" spans="1:15" s="97" customFormat="1" ht="45" customHeight="1" thickBot="1">
      <c r="A327" s="94"/>
      <c r="B327" s="95" t="str">
        <f>+B249</f>
        <v>D</v>
      </c>
      <c r="C327" s="188" t="str">
        <f>+C249</f>
        <v>REHABILITATION:  IMPERIAL AVENUE - ST. ANNE'S ROAD TO RUE DES MEURONS</v>
      </c>
      <c r="D327" s="189"/>
      <c r="E327" s="189"/>
      <c r="F327" s="190"/>
      <c r="G327" s="133" t="s">
        <v>476</v>
      </c>
      <c r="H327" s="96">
        <f>SUM(H249:H326)</f>
        <v>0</v>
      </c>
      <c r="I327" s="167" t="str">
        <f ca="1" t="shared" si="26"/>
        <v>LOCKED</v>
      </c>
      <c r="J327" s="2" t="str">
        <f t="shared" si="27"/>
        <v>REHABILITATION: IMPERIAL AVENUE - ST. ANNE'S ROAD TO RUE DES MEURONS</v>
      </c>
      <c r="K327" s="3" t="e">
        <f>MATCH(J327,#REF!,0)</f>
        <v>#REF!</v>
      </c>
      <c r="L327" s="168" t="str">
        <f ca="1" t="shared" si="28"/>
        <v>F0</v>
      </c>
      <c r="M327" s="168" t="str">
        <f ca="1" t="shared" si="29"/>
        <v>C2</v>
      </c>
      <c r="N327" s="168" t="str">
        <f ca="1" t="shared" si="30"/>
        <v>C2</v>
      </c>
      <c r="O327" s="157"/>
    </row>
    <row r="328" spans="1:15" s="97" customFormat="1" ht="45" customHeight="1" thickTop="1">
      <c r="A328" s="116"/>
      <c r="B328" s="109" t="s">
        <v>332</v>
      </c>
      <c r="C328" s="195" t="s">
        <v>561</v>
      </c>
      <c r="D328" s="195"/>
      <c r="E328" s="195"/>
      <c r="F328" s="195"/>
      <c r="G328" s="195"/>
      <c r="H328" s="196"/>
      <c r="I328" s="167" t="str">
        <f ca="1" t="shared" si="26"/>
        <v>LOCKED</v>
      </c>
      <c r="J328" s="2" t="str">
        <f t="shared" si="27"/>
        <v>REHABILITATION: THORNDALE AVENUE - ST. DAVID ROAD TO ST. GEORGE ROAD</v>
      </c>
      <c r="K328" s="3" t="e">
        <f>MATCH(J328,#REF!,0)</f>
        <v>#REF!</v>
      </c>
      <c r="L328" s="168" t="str">
        <f ca="1" t="shared" si="28"/>
        <v>G</v>
      </c>
      <c r="M328" s="168" t="str">
        <f ca="1" t="shared" si="29"/>
        <v>G</v>
      </c>
      <c r="N328" s="168" t="str">
        <f ca="1" t="shared" si="30"/>
        <v>G</v>
      </c>
      <c r="O328" s="157"/>
    </row>
    <row r="329" spans="1:15" s="97" customFormat="1" ht="45" customHeight="1">
      <c r="A329" s="116"/>
      <c r="B329" s="117"/>
      <c r="C329" s="118" t="s">
        <v>149</v>
      </c>
      <c r="D329" s="119"/>
      <c r="E329" s="120" t="s">
        <v>126</v>
      </c>
      <c r="F329" s="121" t="s">
        <v>126</v>
      </c>
      <c r="G329" s="122"/>
      <c r="H329" s="123"/>
      <c r="I329" s="167" t="str">
        <f ca="1" t="shared" si="26"/>
        <v>LOCKED</v>
      </c>
      <c r="J329" s="2" t="str">
        <f t="shared" si="27"/>
        <v>EARTH AND BASE WORKS</v>
      </c>
      <c r="K329" s="3" t="e">
        <f>MATCH(J329,#REF!,0)</f>
        <v>#REF!</v>
      </c>
      <c r="L329" s="168" t="str">
        <f ca="1" t="shared" si="28"/>
        <v>,0</v>
      </c>
      <c r="M329" s="168" t="str">
        <f ca="1" t="shared" si="29"/>
        <v>C2</v>
      </c>
      <c r="N329" s="168" t="str">
        <f ca="1" t="shared" si="30"/>
        <v>C2</v>
      </c>
      <c r="O329" s="157"/>
    </row>
    <row r="330" spans="1:15" s="97" customFormat="1" ht="45" customHeight="1">
      <c r="A330" s="44" t="s">
        <v>178</v>
      </c>
      <c r="B330" s="39" t="s">
        <v>83</v>
      </c>
      <c r="C330" s="40" t="s">
        <v>206</v>
      </c>
      <c r="D330" s="41" t="s">
        <v>449</v>
      </c>
      <c r="E330" s="42" t="s">
        <v>132</v>
      </c>
      <c r="F330" s="36">
        <v>120</v>
      </c>
      <c r="G330" s="1"/>
      <c r="H330" s="43">
        <f>ROUND(G330*F330,2)</f>
        <v>0</v>
      </c>
      <c r="I330" s="167">
        <f ca="1" t="shared" si="26"/>
      </c>
      <c r="J330" s="2" t="str">
        <f t="shared" si="27"/>
        <v>A010Supplying and Placing Base Course MaterialCW 3110-R14m³</v>
      </c>
      <c r="K330" s="3" t="e">
        <f>MATCH(J330,#REF!,0)</f>
        <v>#REF!</v>
      </c>
      <c r="L330" s="168" t="str">
        <f ca="1" t="shared" si="28"/>
        <v>,0</v>
      </c>
      <c r="M330" s="168" t="str">
        <f ca="1" t="shared" si="29"/>
        <v>C2</v>
      </c>
      <c r="N330" s="168" t="str">
        <f ca="1" t="shared" si="30"/>
        <v>C2</v>
      </c>
      <c r="O330" s="157"/>
    </row>
    <row r="331" spans="1:15" s="97" customFormat="1" ht="45" customHeight="1">
      <c r="A331" s="38" t="s">
        <v>179</v>
      </c>
      <c r="B331" s="39" t="s">
        <v>84</v>
      </c>
      <c r="C331" s="40" t="s">
        <v>66</v>
      </c>
      <c r="D331" s="41" t="s">
        <v>448</v>
      </c>
      <c r="E331" s="42" t="s">
        <v>131</v>
      </c>
      <c r="F331" s="36">
        <v>770</v>
      </c>
      <c r="G331" s="1"/>
      <c r="H331" s="43">
        <f>ROUND(G331*F331,2)</f>
        <v>0</v>
      </c>
      <c r="I331" s="167">
        <f ca="1" t="shared" si="26"/>
      </c>
      <c r="J331" s="2" t="str">
        <f t="shared" si="27"/>
        <v>A012Grading of BoulevardsCW 3110-R14m²</v>
      </c>
      <c r="K331" s="3" t="e">
        <f>MATCH(J331,#REF!,0)</f>
        <v>#REF!</v>
      </c>
      <c r="L331" s="168" t="str">
        <f ca="1" t="shared" si="28"/>
        <v>,0</v>
      </c>
      <c r="M331" s="168" t="str">
        <f ca="1" t="shared" si="29"/>
        <v>C2</v>
      </c>
      <c r="N331" s="168" t="str">
        <f ca="1" t="shared" si="30"/>
        <v>C2</v>
      </c>
      <c r="O331" s="157"/>
    </row>
    <row r="332" spans="1:15" s="97" customFormat="1" ht="45" customHeight="1">
      <c r="A332" s="44" t="s">
        <v>382</v>
      </c>
      <c r="B332" s="39" t="s">
        <v>85</v>
      </c>
      <c r="C332" s="40" t="s">
        <v>383</v>
      </c>
      <c r="D332" s="41" t="s">
        <v>528</v>
      </c>
      <c r="E332" s="42" t="s">
        <v>131</v>
      </c>
      <c r="F332" s="36">
        <v>200</v>
      </c>
      <c r="G332" s="1"/>
      <c r="H332" s="43">
        <f>ROUND(G332*F332,2)</f>
        <v>0</v>
      </c>
      <c r="I332" s="167">
        <f ca="1" t="shared" si="26"/>
      </c>
      <c r="J332" s="2" t="str">
        <f t="shared" si="27"/>
        <v>A022ASupply and Install GeogridCW 3135-R1m²</v>
      </c>
      <c r="K332" s="3" t="e">
        <f>MATCH(J332,#REF!,0)</f>
        <v>#REF!</v>
      </c>
      <c r="L332" s="168" t="str">
        <f ca="1" t="shared" si="28"/>
        <v>,0</v>
      </c>
      <c r="M332" s="168" t="str">
        <f ca="1" t="shared" si="29"/>
        <v>C2</v>
      </c>
      <c r="N332" s="168" t="str">
        <f ca="1" t="shared" si="30"/>
        <v>C2</v>
      </c>
      <c r="O332" s="157"/>
    </row>
    <row r="333" spans="1:15" s="97" customFormat="1" ht="36.75" customHeight="1">
      <c r="A333" s="116"/>
      <c r="B333" s="117"/>
      <c r="C333" s="103" t="s">
        <v>360</v>
      </c>
      <c r="D333" s="119"/>
      <c r="E333" s="120"/>
      <c r="F333" s="36"/>
      <c r="G333" s="122"/>
      <c r="H333" s="123"/>
      <c r="I333" s="167" t="str">
        <f ca="1" t="shared" si="26"/>
        <v>LOCKED</v>
      </c>
      <c r="J333" s="2" t="str">
        <f t="shared" si="27"/>
        <v>ROADWORK - REMOVALS/RENEWALS</v>
      </c>
      <c r="K333" s="3" t="e">
        <f>MATCH(J333,#REF!,0)</f>
        <v>#REF!</v>
      </c>
      <c r="L333" s="168" t="str">
        <f ca="1" t="shared" si="28"/>
        <v>,0</v>
      </c>
      <c r="M333" s="168" t="str">
        <f ca="1" t="shared" si="29"/>
        <v>C2</v>
      </c>
      <c r="N333" s="168" t="str">
        <f ca="1" t="shared" si="30"/>
        <v>C2</v>
      </c>
      <c r="O333" s="157"/>
    </row>
    <row r="334" spans="1:15" s="97" customFormat="1" ht="36" customHeight="1">
      <c r="A334" s="69" t="s">
        <v>184</v>
      </c>
      <c r="B334" s="39" t="s">
        <v>86</v>
      </c>
      <c r="C334" s="40" t="s">
        <v>276</v>
      </c>
      <c r="D334" s="41" t="s">
        <v>361</v>
      </c>
      <c r="E334" s="42"/>
      <c r="F334" s="36"/>
      <c r="G334" s="45"/>
      <c r="H334" s="43"/>
      <c r="I334" s="167" t="str">
        <f ca="1" t="shared" si="26"/>
        <v>LOCKED</v>
      </c>
      <c r="J334" s="2" t="str">
        <f t="shared" si="27"/>
        <v>B004Slab ReplacementCW 3230-R6</v>
      </c>
      <c r="K334" s="3" t="e">
        <f>MATCH(J334,#REF!,0)</f>
        <v>#REF!</v>
      </c>
      <c r="L334" s="168" t="str">
        <f ca="1" t="shared" si="28"/>
        <v>,0</v>
      </c>
      <c r="M334" s="168" t="str">
        <f ca="1" t="shared" si="29"/>
        <v>G</v>
      </c>
      <c r="N334" s="168" t="str">
        <f ca="1" t="shared" si="30"/>
        <v>C2</v>
      </c>
      <c r="O334" s="157"/>
    </row>
    <row r="335" spans="1:15" s="97" customFormat="1" ht="45" customHeight="1">
      <c r="A335" s="69" t="s">
        <v>186</v>
      </c>
      <c r="B335" s="60" t="s">
        <v>214</v>
      </c>
      <c r="C335" s="40" t="s">
        <v>147</v>
      </c>
      <c r="D335" s="41" t="s">
        <v>126</v>
      </c>
      <c r="E335" s="42" t="s">
        <v>131</v>
      </c>
      <c r="F335" s="36">
        <v>500</v>
      </c>
      <c r="G335" s="1"/>
      <c r="H335" s="43">
        <f>ROUND(G335*F335,2)</f>
        <v>0</v>
      </c>
      <c r="I335" s="167">
        <f ca="1" t="shared" si="26"/>
      </c>
      <c r="J335" s="2" t="str">
        <f t="shared" si="27"/>
        <v>B014150 mm Concrete Pavement (Reinforced)m²</v>
      </c>
      <c r="K335" s="3" t="e">
        <f>MATCH(J335,#REF!,0)</f>
        <v>#REF!</v>
      </c>
      <c r="L335" s="168" t="str">
        <f ca="1" t="shared" si="28"/>
        <v>,0</v>
      </c>
      <c r="M335" s="168" t="str">
        <f ca="1" t="shared" si="29"/>
        <v>C2</v>
      </c>
      <c r="N335" s="168" t="str">
        <f ca="1" t="shared" si="30"/>
        <v>C2</v>
      </c>
      <c r="O335" s="157"/>
    </row>
    <row r="336" spans="1:15" s="97" customFormat="1" ht="39.75" customHeight="1">
      <c r="A336" s="69" t="s">
        <v>187</v>
      </c>
      <c r="B336" s="39" t="s">
        <v>87</v>
      </c>
      <c r="C336" s="40" t="s">
        <v>277</v>
      </c>
      <c r="D336" s="41" t="s">
        <v>361</v>
      </c>
      <c r="E336" s="42"/>
      <c r="F336" s="36"/>
      <c r="G336" s="45"/>
      <c r="H336" s="43"/>
      <c r="I336" s="167" t="str">
        <f ca="1" t="shared" si="26"/>
        <v>LOCKED</v>
      </c>
      <c r="J336" s="2" t="str">
        <f t="shared" si="27"/>
        <v>B017Partial Slab PatchesCW 3230-R6</v>
      </c>
      <c r="K336" s="3" t="e">
        <f>MATCH(J336,#REF!,0)</f>
        <v>#REF!</v>
      </c>
      <c r="L336" s="168" t="str">
        <f ca="1" t="shared" si="28"/>
        <v>,0</v>
      </c>
      <c r="M336" s="168" t="str">
        <f ca="1" t="shared" si="29"/>
        <v>G</v>
      </c>
      <c r="N336" s="168" t="str">
        <f ca="1" t="shared" si="30"/>
        <v>C2</v>
      </c>
      <c r="O336" s="157"/>
    </row>
    <row r="337" spans="1:15" s="97" customFormat="1" ht="39.75" customHeight="1">
      <c r="A337" s="69" t="s">
        <v>190</v>
      </c>
      <c r="B337" s="60" t="s">
        <v>214</v>
      </c>
      <c r="C337" s="40" t="s">
        <v>143</v>
      </c>
      <c r="D337" s="41" t="s">
        <v>126</v>
      </c>
      <c r="E337" s="42" t="s">
        <v>131</v>
      </c>
      <c r="F337" s="36">
        <v>3</v>
      </c>
      <c r="G337" s="1"/>
      <c r="H337" s="43">
        <f>ROUND(G337*F337,2)</f>
        <v>0</v>
      </c>
      <c r="I337" s="167">
        <f ca="1" t="shared" si="26"/>
      </c>
      <c r="J337" s="2" t="str">
        <f t="shared" si="27"/>
        <v>B030150 mm Concrete Pavement (Type A)m²</v>
      </c>
      <c r="K337" s="3" t="e">
        <f>MATCH(J337,#REF!,0)</f>
        <v>#REF!</v>
      </c>
      <c r="L337" s="168" t="str">
        <f ca="1" t="shared" si="28"/>
        <v>,0</v>
      </c>
      <c r="M337" s="168" t="str">
        <f ca="1" t="shared" si="29"/>
        <v>C2</v>
      </c>
      <c r="N337" s="168" t="str">
        <f ca="1" t="shared" si="30"/>
        <v>C2</v>
      </c>
      <c r="O337" s="157"/>
    </row>
    <row r="338" spans="1:15" s="97" customFormat="1" ht="36.75" customHeight="1">
      <c r="A338" s="69" t="s">
        <v>191</v>
      </c>
      <c r="B338" s="60" t="s">
        <v>215</v>
      </c>
      <c r="C338" s="40" t="s">
        <v>144</v>
      </c>
      <c r="D338" s="41" t="s">
        <v>126</v>
      </c>
      <c r="E338" s="42" t="s">
        <v>131</v>
      </c>
      <c r="F338" s="36">
        <v>60</v>
      </c>
      <c r="G338" s="1"/>
      <c r="H338" s="43">
        <f>ROUND(G338*F338,2)</f>
        <v>0</v>
      </c>
      <c r="I338" s="167">
        <f ca="1" t="shared" si="26"/>
      </c>
      <c r="J338" s="2" t="str">
        <f t="shared" si="27"/>
        <v>B031150 mm Concrete Pavement (Type B)m²</v>
      </c>
      <c r="K338" s="3" t="e">
        <f>MATCH(J338,#REF!,0)</f>
        <v>#REF!</v>
      </c>
      <c r="L338" s="168" t="str">
        <f ca="1" t="shared" si="28"/>
        <v>,0</v>
      </c>
      <c r="M338" s="168" t="str">
        <f ca="1" t="shared" si="29"/>
        <v>C2</v>
      </c>
      <c r="N338" s="168" t="str">
        <f ca="1" t="shared" si="30"/>
        <v>C2</v>
      </c>
      <c r="O338" s="157"/>
    </row>
    <row r="339" spans="1:15" s="97" customFormat="1" ht="45" customHeight="1">
      <c r="A339" s="69" t="s">
        <v>192</v>
      </c>
      <c r="B339" s="46" t="s">
        <v>216</v>
      </c>
      <c r="C339" s="40" t="s">
        <v>145</v>
      </c>
      <c r="D339" s="41" t="s">
        <v>126</v>
      </c>
      <c r="E339" s="42" t="s">
        <v>131</v>
      </c>
      <c r="F339" s="36">
        <v>30</v>
      </c>
      <c r="G339" s="1"/>
      <c r="H339" s="43">
        <f>ROUND(G339*F339,2)</f>
        <v>0</v>
      </c>
      <c r="I339" s="167">
        <f ca="1" t="shared" si="26"/>
      </c>
      <c r="J339" s="2" t="str">
        <f t="shared" si="27"/>
        <v>B033150 mm Concrete Pavement (Type D)m²</v>
      </c>
      <c r="K339" s="3" t="e">
        <f>MATCH(J339,#REF!,0)</f>
        <v>#REF!</v>
      </c>
      <c r="L339" s="168" t="str">
        <f ca="1" t="shared" si="28"/>
        <v>,0</v>
      </c>
      <c r="M339" s="168" t="str">
        <f ca="1" t="shared" si="29"/>
        <v>C2</v>
      </c>
      <c r="N339" s="168" t="str">
        <f ca="1" t="shared" si="30"/>
        <v>C2</v>
      </c>
      <c r="O339" s="157"/>
    </row>
    <row r="340" spans="1:15" s="97" customFormat="1" ht="39" customHeight="1">
      <c r="A340" s="69" t="s">
        <v>393</v>
      </c>
      <c r="B340" s="39" t="s">
        <v>88</v>
      </c>
      <c r="C340" s="40" t="s">
        <v>312</v>
      </c>
      <c r="D340" s="41" t="s">
        <v>361</v>
      </c>
      <c r="E340" s="42"/>
      <c r="F340" s="36"/>
      <c r="G340" s="45"/>
      <c r="H340" s="43"/>
      <c r="I340" s="167" t="str">
        <f ca="1" t="shared" si="26"/>
        <v>LOCKED</v>
      </c>
      <c r="J340" s="2" t="str">
        <f t="shared" si="27"/>
        <v>B064-72Slab Replacement - Early Opening (72 hour)CW 3230-R6</v>
      </c>
      <c r="K340" s="3" t="e">
        <f>MATCH(J340,#REF!,0)</f>
        <v>#REF!</v>
      </c>
      <c r="L340" s="168" t="str">
        <f ca="1" t="shared" si="28"/>
        <v>,0</v>
      </c>
      <c r="M340" s="168" t="str">
        <f ca="1" t="shared" si="29"/>
        <v>G</v>
      </c>
      <c r="N340" s="168" t="str">
        <f ca="1" t="shared" si="30"/>
        <v>C2</v>
      </c>
      <c r="O340" s="157"/>
    </row>
    <row r="341" spans="1:15" s="97" customFormat="1" ht="45" customHeight="1">
      <c r="A341" s="69" t="s">
        <v>394</v>
      </c>
      <c r="B341" s="60" t="s">
        <v>214</v>
      </c>
      <c r="C341" s="40" t="s">
        <v>147</v>
      </c>
      <c r="D341" s="41" t="s">
        <v>126</v>
      </c>
      <c r="E341" s="42" t="s">
        <v>131</v>
      </c>
      <c r="F341" s="36">
        <v>25</v>
      </c>
      <c r="G341" s="1"/>
      <c r="H341" s="43">
        <f>ROUND(G341*F341,2)</f>
        <v>0</v>
      </c>
      <c r="I341" s="167">
        <f ca="1" t="shared" si="26"/>
      </c>
      <c r="J341" s="2" t="str">
        <f t="shared" si="27"/>
        <v>B074-72150 mm Concrete Pavement (Reinforced)m²</v>
      </c>
      <c r="K341" s="3" t="e">
        <f>MATCH(J341,#REF!,0)</f>
        <v>#REF!</v>
      </c>
      <c r="L341" s="168" t="str">
        <f ca="1" t="shared" si="28"/>
        <v>,0</v>
      </c>
      <c r="M341" s="168" t="str">
        <f ca="1" t="shared" si="29"/>
        <v>C2</v>
      </c>
      <c r="N341" s="168" t="str">
        <f ca="1" t="shared" si="30"/>
        <v>C2</v>
      </c>
      <c r="O341" s="157"/>
    </row>
    <row r="342" spans="1:15" s="97" customFormat="1" ht="45" customHeight="1">
      <c r="A342" s="69" t="s">
        <v>395</v>
      </c>
      <c r="B342" s="39" t="s">
        <v>9</v>
      </c>
      <c r="C342" s="40" t="s">
        <v>279</v>
      </c>
      <c r="D342" s="41" t="s">
        <v>361</v>
      </c>
      <c r="E342" s="42"/>
      <c r="F342" s="36"/>
      <c r="G342" s="45"/>
      <c r="H342" s="43"/>
      <c r="I342" s="167" t="str">
        <f ca="1" t="shared" si="26"/>
        <v>LOCKED</v>
      </c>
      <c r="J342" s="2" t="str">
        <f t="shared" si="27"/>
        <v>B077-72Partial Slab Patches - Early Opening (72 hour)CW 3230-R6</v>
      </c>
      <c r="K342" s="3" t="e">
        <f>MATCH(J342,#REF!,0)</f>
        <v>#REF!</v>
      </c>
      <c r="L342" s="168" t="str">
        <f ca="1" t="shared" si="28"/>
        <v>,0</v>
      </c>
      <c r="M342" s="168" t="str">
        <f ca="1" t="shared" si="29"/>
        <v>G</v>
      </c>
      <c r="N342" s="168" t="str">
        <f ca="1" t="shared" si="30"/>
        <v>C2</v>
      </c>
      <c r="O342" s="157"/>
    </row>
    <row r="343" spans="1:15" s="97" customFormat="1" ht="33" customHeight="1">
      <c r="A343" s="69" t="s">
        <v>396</v>
      </c>
      <c r="B343" s="60" t="s">
        <v>214</v>
      </c>
      <c r="C343" s="40" t="s">
        <v>143</v>
      </c>
      <c r="D343" s="41" t="s">
        <v>126</v>
      </c>
      <c r="E343" s="42" t="s">
        <v>131</v>
      </c>
      <c r="F343" s="36">
        <v>1</v>
      </c>
      <c r="G343" s="1"/>
      <c r="H343" s="43">
        <f>ROUND(G343*F343,2)</f>
        <v>0</v>
      </c>
      <c r="I343" s="167">
        <f ca="1" t="shared" si="26"/>
      </c>
      <c r="J343" s="2" t="str">
        <f t="shared" si="27"/>
        <v>B090-72150 mm Concrete Pavement (Type A)m²</v>
      </c>
      <c r="K343" s="3" t="e">
        <f>MATCH(J343,#REF!,0)</f>
        <v>#REF!</v>
      </c>
      <c r="L343" s="168" t="str">
        <f ca="1" t="shared" si="28"/>
        <v>,0</v>
      </c>
      <c r="M343" s="168" t="str">
        <f ca="1" t="shared" si="29"/>
        <v>C2</v>
      </c>
      <c r="N343" s="168" t="str">
        <f ca="1" t="shared" si="30"/>
        <v>C2</v>
      </c>
      <c r="O343" s="157"/>
    </row>
    <row r="344" spans="1:15" s="97" customFormat="1" ht="38.25" customHeight="1">
      <c r="A344" s="69" t="s">
        <v>397</v>
      </c>
      <c r="B344" s="60" t="s">
        <v>215</v>
      </c>
      <c r="C344" s="40" t="s">
        <v>144</v>
      </c>
      <c r="D344" s="41" t="s">
        <v>126</v>
      </c>
      <c r="E344" s="42" t="s">
        <v>131</v>
      </c>
      <c r="F344" s="36">
        <v>15</v>
      </c>
      <c r="G344" s="1"/>
      <c r="H344" s="43">
        <f>ROUND(G344*F344,2)</f>
        <v>0</v>
      </c>
      <c r="I344" s="167">
        <f ca="1" t="shared" si="26"/>
      </c>
      <c r="J344" s="2" t="str">
        <f t="shared" si="27"/>
        <v>B091-72150 mm Concrete Pavement (Type B)m²</v>
      </c>
      <c r="K344" s="3" t="e">
        <f>MATCH(J344,#REF!,0)</f>
        <v>#REF!</v>
      </c>
      <c r="L344" s="168" t="str">
        <f ca="1" t="shared" si="28"/>
        <v>,0</v>
      </c>
      <c r="M344" s="168" t="str">
        <f ca="1" t="shared" si="29"/>
        <v>C2</v>
      </c>
      <c r="N344" s="168" t="str">
        <f ca="1" t="shared" si="30"/>
        <v>C2</v>
      </c>
      <c r="O344" s="157"/>
    </row>
    <row r="345" spans="1:15" s="97" customFormat="1" ht="42" customHeight="1">
      <c r="A345" s="69" t="s">
        <v>398</v>
      </c>
      <c r="B345" s="60" t="s">
        <v>216</v>
      </c>
      <c r="C345" s="40" t="s">
        <v>145</v>
      </c>
      <c r="D345" s="41" t="s">
        <v>126</v>
      </c>
      <c r="E345" s="42" t="s">
        <v>131</v>
      </c>
      <c r="F345" s="36">
        <v>20</v>
      </c>
      <c r="G345" s="1"/>
      <c r="H345" s="43">
        <f>ROUND(G345*F345,2)</f>
        <v>0</v>
      </c>
      <c r="I345" s="167">
        <f ca="1" t="shared" si="26"/>
      </c>
      <c r="J345" s="2" t="str">
        <f t="shared" si="27"/>
        <v>B093-72150 mm Concrete Pavement (Type D)m²</v>
      </c>
      <c r="K345" s="3" t="e">
        <f>MATCH(J345,#REF!,0)</f>
        <v>#REF!</v>
      </c>
      <c r="L345" s="168" t="str">
        <f ca="1" t="shared" si="28"/>
        <v>,0</v>
      </c>
      <c r="M345" s="168" t="str">
        <f ca="1" t="shared" si="29"/>
        <v>C2</v>
      </c>
      <c r="N345" s="168" t="str">
        <f ca="1" t="shared" si="30"/>
        <v>C2</v>
      </c>
      <c r="O345" s="157"/>
    </row>
    <row r="346" spans="1:15" s="97" customFormat="1" ht="36.75" customHeight="1">
      <c r="A346" s="58" t="s">
        <v>193</v>
      </c>
      <c r="B346" s="48" t="s">
        <v>10</v>
      </c>
      <c r="C346" s="49" t="s">
        <v>114</v>
      </c>
      <c r="D346" s="50" t="s">
        <v>362</v>
      </c>
      <c r="E346" s="51"/>
      <c r="F346" s="36"/>
      <c r="G346" s="59"/>
      <c r="H346" s="52"/>
      <c r="I346" s="167" t="str">
        <f ca="1" t="shared" si="26"/>
        <v>LOCKED</v>
      </c>
      <c r="J346" s="2" t="str">
        <f t="shared" si="27"/>
        <v>B094Drilled DowelsCW 3230-R6</v>
      </c>
      <c r="K346" s="3" t="e">
        <f>MATCH(J346,#REF!,0)</f>
        <v>#REF!</v>
      </c>
      <c r="L346" s="168" t="str">
        <f ca="1" t="shared" si="28"/>
        <v>,0</v>
      </c>
      <c r="M346" s="168" t="str">
        <f ca="1" t="shared" si="29"/>
        <v>G</v>
      </c>
      <c r="N346" s="168" t="str">
        <f ca="1" t="shared" si="30"/>
        <v>C2</v>
      </c>
      <c r="O346" s="157"/>
    </row>
    <row r="347" spans="1:15" s="97" customFormat="1" ht="45" customHeight="1">
      <c r="A347" s="58" t="s">
        <v>194</v>
      </c>
      <c r="B347" s="60" t="s">
        <v>214</v>
      </c>
      <c r="C347" s="49" t="s">
        <v>140</v>
      </c>
      <c r="D347" s="50" t="s">
        <v>126</v>
      </c>
      <c r="E347" s="51" t="s">
        <v>134</v>
      </c>
      <c r="F347" s="36">
        <v>220</v>
      </c>
      <c r="G347" s="1"/>
      <c r="H347" s="52">
        <f>ROUND(G347*F347,2)</f>
        <v>0</v>
      </c>
      <c r="I347" s="167">
        <f ca="1" t="shared" si="26"/>
      </c>
      <c r="J347" s="2" t="str">
        <f t="shared" si="27"/>
        <v>B09519.1 mm Diametereach</v>
      </c>
      <c r="K347" s="3" t="e">
        <f>MATCH(J347,#REF!,0)</f>
        <v>#REF!</v>
      </c>
      <c r="L347" s="168" t="str">
        <f ca="1" t="shared" si="28"/>
        <v>,0</v>
      </c>
      <c r="M347" s="168" t="str">
        <f ca="1" t="shared" si="29"/>
        <v>C2</v>
      </c>
      <c r="N347" s="168" t="str">
        <f ca="1" t="shared" si="30"/>
        <v>C2</v>
      </c>
      <c r="O347" s="157"/>
    </row>
    <row r="348" spans="1:15" s="97" customFormat="1" ht="33.75" customHeight="1">
      <c r="A348" s="58" t="s">
        <v>195</v>
      </c>
      <c r="B348" s="48" t="s">
        <v>11</v>
      </c>
      <c r="C348" s="49" t="s">
        <v>115</v>
      </c>
      <c r="D348" s="50" t="s">
        <v>362</v>
      </c>
      <c r="E348" s="51"/>
      <c r="F348" s="36"/>
      <c r="G348" s="59"/>
      <c r="H348" s="52"/>
      <c r="I348" s="167" t="str">
        <f ca="1" t="shared" si="26"/>
        <v>LOCKED</v>
      </c>
      <c r="J348" s="2" t="str">
        <f t="shared" si="27"/>
        <v>B097Drilled Tie BarsCW 3230-R6</v>
      </c>
      <c r="K348" s="3" t="e">
        <f>MATCH(J348,#REF!,0)</f>
        <v>#REF!</v>
      </c>
      <c r="L348" s="168" t="str">
        <f ca="1" t="shared" si="28"/>
        <v>,0</v>
      </c>
      <c r="M348" s="168" t="str">
        <f ca="1" t="shared" si="29"/>
        <v>G</v>
      </c>
      <c r="N348" s="168" t="str">
        <f ca="1" t="shared" si="30"/>
        <v>C2</v>
      </c>
      <c r="O348" s="157"/>
    </row>
    <row r="349" spans="1:15" s="97" customFormat="1" ht="45.75" customHeight="1">
      <c r="A349" s="58" t="s">
        <v>196</v>
      </c>
      <c r="B349" s="61" t="s">
        <v>214</v>
      </c>
      <c r="C349" s="62" t="s">
        <v>139</v>
      </c>
      <c r="D349" s="63" t="s">
        <v>126</v>
      </c>
      <c r="E349" s="64" t="s">
        <v>134</v>
      </c>
      <c r="F349" s="65">
        <v>270</v>
      </c>
      <c r="G349" s="159"/>
      <c r="H349" s="66">
        <f>ROUND(G349*F349,2)</f>
        <v>0</v>
      </c>
      <c r="I349" s="167">
        <f ca="1" t="shared" si="26"/>
      </c>
      <c r="J349" s="2" t="str">
        <f t="shared" si="27"/>
        <v>B09820 M Deformed Tie Bareach</v>
      </c>
      <c r="K349" s="3" t="e">
        <f>MATCH(J349,#REF!,0)</f>
        <v>#REF!</v>
      </c>
      <c r="L349" s="168" t="str">
        <f ca="1" t="shared" si="28"/>
        <v>,0</v>
      </c>
      <c r="M349" s="168" t="str">
        <f ca="1" t="shared" si="29"/>
        <v>C2</v>
      </c>
      <c r="N349" s="168" t="str">
        <f ca="1" t="shared" si="30"/>
        <v>C2</v>
      </c>
      <c r="O349" s="157"/>
    </row>
    <row r="350" spans="1:15" s="97" customFormat="1" ht="54.75" customHeight="1">
      <c r="A350" s="58"/>
      <c r="B350" s="60"/>
      <c r="C350" s="72" t="s">
        <v>480</v>
      </c>
      <c r="D350" s="50"/>
      <c r="E350" s="51"/>
      <c r="F350" s="36"/>
      <c r="G350" s="68"/>
      <c r="H350" s="52"/>
      <c r="I350" s="167" t="str">
        <f ca="1" t="shared" si="26"/>
        <v>LOCKED</v>
      </c>
      <c r="J350" s="2" t="str">
        <f t="shared" si="27"/>
        <v>ROADWORK - REMOVALS/RENEWALS (Cont'd.)</v>
      </c>
      <c r="K350" s="3" t="e">
        <f>MATCH(J350,#REF!,0)</f>
        <v>#REF!</v>
      </c>
      <c r="L350" s="168" t="str">
        <f ca="1" t="shared" si="28"/>
        <v>,0</v>
      </c>
      <c r="M350" s="168" t="str">
        <f ca="1" t="shared" si="29"/>
        <v>C2</v>
      </c>
      <c r="N350" s="168" t="str">
        <f ca="1" t="shared" si="30"/>
        <v>C2</v>
      </c>
      <c r="O350" s="157"/>
    </row>
    <row r="351" spans="1:15" s="97" customFormat="1" ht="37.5" customHeight="1">
      <c r="A351" s="58" t="s">
        <v>402</v>
      </c>
      <c r="B351" s="48" t="s">
        <v>12</v>
      </c>
      <c r="C351" s="49" t="s">
        <v>209</v>
      </c>
      <c r="D351" s="50" t="s">
        <v>452</v>
      </c>
      <c r="E351" s="51"/>
      <c r="F351" s="36"/>
      <c r="G351" s="59"/>
      <c r="H351" s="52"/>
      <c r="I351" s="167" t="str">
        <f ca="1" t="shared" si="26"/>
        <v>LOCKED</v>
      </c>
      <c r="J351" s="2" t="str">
        <f t="shared" si="27"/>
        <v>B114rlMiscellaneous Concrete Slab RenewalCW 3235-R8</v>
      </c>
      <c r="K351" s="3" t="e">
        <f>MATCH(J351,#REF!,0)</f>
        <v>#REF!</v>
      </c>
      <c r="L351" s="168" t="str">
        <f ca="1" t="shared" si="28"/>
        <v>,0</v>
      </c>
      <c r="M351" s="168" t="str">
        <f ca="1" t="shared" si="29"/>
        <v>G</v>
      </c>
      <c r="N351" s="168" t="str">
        <f ca="1" t="shared" si="30"/>
        <v>C2</v>
      </c>
      <c r="O351" s="157"/>
    </row>
    <row r="352" spans="1:15" s="97" customFormat="1" ht="36" customHeight="1">
      <c r="A352" s="58" t="s">
        <v>403</v>
      </c>
      <c r="B352" s="60" t="s">
        <v>214</v>
      </c>
      <c r="C352" s="49" t="s">
        <v>453</v>
      </c>
      <c r="D352" s="50" t="s">
        <v>239</v>
      </c>
      <c r="E352" s="51"/>
      <c r="F352" s="36"/>
      <c r="G352" s="59"/>
      <c r="H352" s="52"/>
      <c r="I352" s="167" t="str">
        <f ca="1" t="shared" si="26"/>
        <v>LOCKED</v>
      </c>
      <c r="J352" s="2" t="str">
        <f t="shared" si="27"/>
        <v>B118rl100 mm SidewalkSD-228A</v>
      </c>
      <c r="K352" s="3" t="e">
        <f>MATCH(J352,#REF!,0)</f>
        <v>#REF!</v>
      </c>
      <c r="L352" s="168" t="str">
        <f ca="1" t="shared" si="28"/>
        <v>,0</v>
      </c>
      <c r="M352" s="168" t="str">
        <f ca="1" t="shared" si="29"/>
        <v>G</v>
      </c>
      <c r="N352" s="168" t="str">
        <f ca="1" t="shared" si="30"/>
        <v>C2</v>
      </c>
      <c r="O352" s="157"/>
    </row>
    <row r="353" spans="1:15" s="97" customFormat="1" ht="36" customHeight="1">
      <c r="A353" s="58" t="s">
        <v>404</v>
      </c>
      <c r="B353" s="60" t="s">
        <v>363</v>
      </c>
      <c r="C353" s="49" t="s">
        <v>364</v>
      </c>
      <c r="D353" s="50"/>
      <c r="E353" s="51" t="s">
        <v>131</v>
      </c>
      <c r="F353" s="36">
        <v>30</v>
      </c>
      <c r="G353" s="1"/>
      <c r="H353" s="52">
        <f>ROUND(G353*F353,2)</f>
        <v>0</v>
      </c>
      <c r="I353" s="167">
        <f ca="1" t="shared" si="26"/>
      </c>
      <c r="J353" s="2" t="str">
        <f t="shared" si="27"/>
        <v>B119rlLess than 5 sq.m.m²</v>
      </c>
      <c r="K353" s="3" t="e">
        <f>MATCH(J353,#REF!,0)</f>
        <v>#REF!</v>
      </c>
      <c r="L353" s="168" t="str">
        <f ca="1" t="shared" si="28"/>
        <v>,0</v>
      </c>
      <c r="M353" s="168" t="str">
        <f ca="1" t="shared" si="29"/>
        <v>C2</v>
      </c>
      <c r="N353" s="168" t="str">
        <f ca="1" t="shared" si="30"/>
        <v>C2</v>
      </c>
      <c r="O353" s="157"/>
    </row>
    <row r="354" spans="1:15" s="97" customFormat="1" ht="36.75" customHeight="1">
      <c r="A354" s="58" t="s">
        <v>405</v>
      </c>
      <c r="B354" s="60" t="s">
        <v>365</v>
      </c>
      <c r="C354" s="49" t="s">
        <v>366</v>
      </c>
      <c r="D354" s="50"/>
      <c r="E354" s="51" t="s">
        <v>131</v>
      </c>
      <c r="F354" s="36">
        <v>90</v>
      </c>
      <c r="G354" s="1"/>
      <c r="H354" s="52">
        <f>ROUND(G354*F354,2)</f>
        <v>0</v>
      </c>
      <c r="I354" s="167">
        <f ca="1" t="shared" si="26"/>
      </c>
      <c r="J354" s="2" t="str">
        <f t="shared" si="27"/>
        <v>B120rl5 sq.m. to 20 sq.m.m²</v>
      </c>
      <c r="K354" s="3" t="e">
        <f>MATCH(J354,#REF!,0)</f>
        <v>#REF!</v>
      </c>
      <c r="L354" s="168" t="str">
        <f ca="1" t="shared" si="28"/>
        <v>,0</v>
      </c>
      <c r="M354" s="168" t="str">
        <f ca="1" t="shared" si="29"/>
        <v>C2</v>
      </c>
      <c r="N354" s="168" t="str">
        <f ca="1" t="shared" si="30"/>
        <v>C2</v>
      </c>
      <c r="O354" s="157"/>
    </row>
    <row r="355" spans="1:15" s="97" customFormat="1" ht="42" customHeight="1">
      <c r="A355" s="58" t="s">
        <v>406</v>
      </c>
      <c r="B355" s="60" t="s">
        <v>367</v>
      </c>
      <c r="C355" s="49" t="s">
        <v>368</v>
      </c>
      <c r="D355" s="50" t="s">
        <v>126</v>
      </c>
      <c r="E355" s="51" t="s">
        <v>131</v>
      </c>
      <c r="F355" s="36">
        <v>110</v>
      </c>
      <c r="G355" s="1"/>
      <c r="H355" s="52">
        <f>ROUND(G355*F355,2)</f>
        <v>0</v>
      </c>
      <c r="I355" s="167">
        <f ca="1" t="shared" si="26"/>
      </c>
      <c r="J355" s="2" t="str">
        <f t="shared" si="27"/>
        <v>B121rlGreater than 20 sq.m.m²</v>
      </c>
      <c r="K355" s="3" t="e">
        <f>MATCH(J355,#REF!,0)</f>
        <v>#REF!</v>
      </c>
      <c r="L355" s="168" t="str">
        <f ca="1" t="shared" si="28"/>
        <v>,0</v>
      </c>
      <c r="M355" s="168" t="str">
        <f ca="1" t="shared" si="29"/>
        <v>C2</v>
      </c>
      <c r="N355" s="168" t="str">
        <f ca="1" t="shared" si="30"/>
        <v>C2</v>
      </c>
      <c r="O355" s="157"/>
    </row>
    <row r="356" spans="1:15" s="97" customFormat="1" ht="41.25" customHeight="1">
      <c r="A356" s="69" t="s">
        <v>283</v>
      </c>
      <c r="B356" s="39" t="s">
        <v>13</v>
      </c>
      <c r="C356" s="40" t="s">
        <v>247</v>
      </c>
      <c r="D356" s="41" t="s">
        <v>452</v>
      </c>
      <c r="E356" s="42" t="s">
        <v>131</v>
      </c>
      <c r="F356" s="36">
        <v>2</v>
      </c>
      <c r="G356" s="1"/>
      <c r="H356" s="43">
        <f>ROUND(G356*F356,2)</f>
        <v>0</v>
      </c>
      <c r="I356" s="167">
        <f ca="1" t="shared" si="26"/>
      </c>
      <c r="J356" s="2" t="str">
        <f t="shared" si="27"/>
        <v>B125Supply of Precast Sidewalk BlocksCW 3235-R8m²</v>
      </c>
      <c r="K356" s="3" t="e">
        <f>MATCH(J356,#REF!,0)</f>
        <v>#REF!</v>
      </c>
      <c r="L356" s="168" t="str">
        <f ca="1" t="shared" si="28"/>
        <v>,0</v>
      </c>
      <c r="M356" s="168" t="str">
        <f ca="1" t="shared" si="29"/>
        <v>C2</v>
      </c>
      <c r="N356" s="168" t="str">
        <f ca="1" t="shared" si="30"/>
        <v>C2</v>
      </c>
      <c r="O356" s="157"/>
    </row>
    <row r="357" spans="1:15" s="97" customFormat="1" ht="38.25" customHeight="1">
      <c r="A357" s="69" t="s">
        <v>337</v>
      </c>
      <c r="B357" s="39" t="s">
        <v>14</v>
      </c>
      <c r="C357" s="40" t="s">
        <v>328</v>
      </c>
      <c r="D357" s="41" t="s">
        <v>452</v>
      </c>
      <c r="E357" s="42" t="s">
        <v>131</v>
      </c>
      <c r="F357" s="36">
        <v>2</v>
      </c>
      <c r="G357" s="1"/>
      <c r="H357" s="43">
        <f>ROUND(G357*F357,2)</f>
        <v>0</v>
      </c>
      <c r="I357" s="167">
        <f ca="1" t="shared" si="26"/>
      </c>
      <c r="J357" s="2" t="str">
        <f t="shared" si="27"/>
        <v>B125ARemoval of Precast Sidewalk BlocksCW 3235-R8m²</v>
      </c>
      <c r="K357" s="3" t="e">
        <f>MATCH(J357,#REF!,0)</f>
        <v>#REF!</v>
      </c>
      <c r="L357" s="168" t="str">
        <f ca="1" t="shared" si="28"/>
        <v>,0</v>
      </c>
      <c r="M357" s="168" t="str">
        <f ca="1" t="shared" si="29"/>
        <v>C2</v>
      </c>
      <c r="N357" s="168" t="str">
        <f ca="1" t="shared" si="30"/>
        <v>C2</v>
      </c>
      <c r="O357" s="157"/>
    </row>
    <row r="358" spans="1:15" s="97" customFormat="1" ht="33" customHeight="1">
      <c r="A358" s="58" t="s">
        <v>412</v>
      </c>
      <c r="B358" s="48" t="s">
        <v>15</v>
      </c>
      <c r="C358" s="49" t="s">
        <v>110</v>
      </c>
      <c r="D358" s="50" t="s">
        <v>408</v>
      </c>
      <c r="E358" s="51"/>
      <c r="F358" s="36"/>
      <c r="G358" s="59"/>
      <c r="H358" s="52"/>
      <c r="I358" s="167" t="str">
        <f ca="1" t="shared" si="26"/>
        <v>LOCKED</v>
      </c>
      <c r="J358" s="2" t="str">
        <f t="shared" si="27"/>
        <v>B154rlConcrete Curb RenewalCW 3240-R8</v>
      </c>
      <c r="K358" s="3" t="e">
        <f>MATCH(J358,#REF!,0)</f>
        <v>#REF!</v>
      </c>
      <c r="L358" s="168" t="str">
        <f ca="1" t="shared" si="28"/>
        <v>,0</v>
      </c>
      <c r="M358" s="168" t="str">
        <f ca="1" t="shared" si="29"/>
        <v>G</v>
      </c>
      <c r="N358" s="168" t="str">
        <f ca="1" t="shared" si="30"/>
        <v>C2</v>
      </c>
      <c r="O358" s="157"/>
    </row>
    <row r="359" spans="1:15" s="97" customFormat="1" ht="38.25" customHeight="1">
      <c r="A359" s="58" t="s">
        <v>413</v>
      </c>
      <c r="B359" s="60" t="s">
        <v>214</v>
      </c>
      <c r="C359" s="49" t="s">
        <v>455</v>
      </c>
      <c r="D359" s="50" t="s">
        <v>369</v>
      </c>
      <c r="E359" s="51"/>
      <c r="F359" s="36"/>
      <c r="G359" s="68"/>
      <c r="H359" s="52"/>
      <c r="I359" s="167" t="str">
        <f ca="1" t="shared" si="26"/>
        <v>LOCKED</v>
      </c>
      <c r="J359" s="2" t="str">
        <f t="shared" si="27"/>
        <v>B155rlBarrier (150 mm ht, Dowelled)SD-205,SD-206A</v>
      </c>
      <c r="K359" s="3" t="e">
        <f>MATCH(J359,#REF!,0)</f>
        <v>#REF!</v>
      </c>
      <c r="L359" s="168" t="str">
        <f ca="1" t="shared" si="28"/>
        <v>,0</v>
      </c>
      <c r="M359" s="168" t="str">
        <f ca="1" t="shared" si="29"/>
        <v>C2</v>
      </c>
      <c r="N359" s="168" t="str">
        <f ca="1" t="shared" si="30"/>
        <v>C2</v>
      </c>
      <c r="O359" s="157"/>
    </row>
    <row r="360" spans="1:15" s="97" customFormat="1" ht="39" customHeight="1">
      <c r="A360" s="58" t="s">
        <v>414</v>
      </c>
      <c r="B360" s="60" t="s">
        <v>363</v>
      </c>
      <c r="C360" s="49" t="s">
        <v>370</v>
      </c>
      <c r="D360" s="50"/>
      <c r="E360" s="51" t="s">
        <v>135</v>
      </c>
      <c r="F360" s="36">
        <v>1</v>
      </c>
      <c r="G360" s="1"/>
      <c r="H360" s="52">
        <f>ROUND(G360*F360,2)</f>
        <v>0</v>
      </c>
      <c r="I360" s="167">
        <f ca="1" t="shared" si="26"/>
      </c>
      <c r="J360" s="2" t="str">
        <f t="shared" si="27"/>
        <v>B156rlLess than 3 mm</v>
      </c>
      <c r="K360" s="3" t="e">
        <f>MATCH(J360,#REF!,0)</f>
        <v>#REF!</v>
      </c>
      <c r="L360" s="168" t="str">
        <f ca="1" t="shared" si="28"/>
        <v>,0</v>
      </c>
      <c r="M360" s="168" t="str">
        <f ca="1" t="shared" si="29"/>
        <v>C2</v>
      </c>
      <c r="N360" s="168" t="str">
        <f ca="1" t="shared" si="30"/>
        <v>C2</v>
      </c>
      <c r="O360" s="157"/>
    </row>
    <row r="361" spans="1:15" s="97" customFormat="1" ht="36.75" customHeight="1">
      <c r="A361" s="69" t="s">
        <v>415</v>
      </c>
      <c r="B361" s="46" t="s">
        <v>365</v>
      </c>
      <c r="C361" s="40" t="s">
        <v>371</v>
      </c>
      <c r="D361" s="41"/>
      <c r="E361" s="42" t="s">
        <v>135</v>
      </c>
      <c r="F361" s="36">
        <v>15</v>
      </c>
      <c r="G361" s="1"/>
      <c r="H361" s="43">
        <f>ROUND(G361*F361,2)</f>
        <v>0</v>
      </c>
      <c r="I361" s="167">
        <f ca="1" t="shared" si="26"/>
      </c>
      <c r="J361" s="2" t="str">
        <f t="shared" si="27"/>
        <v>B157rl3 m to 30 mm</v>
      </c>
      <c r="K361" s="3" t="e">
        <f>MATCH(J361,#REF!,0)</f>
        <v>#REF!</v>
      </c>
      <c r="L361" s="168" t="str">
        <f ca="1" t="shared" si="28"/>
        <v>,0</v>
      </c>
      <c r="M361" s="168" t="str">
        <f ca="1" t="shared" si="29"/>
        <v>C2</v>
      </c>
      <c r="N361" s="168" t="str">
        <f ca="1" t="shared" si="30"/>
        <v>C2</v>
      </c>
      <c r="O361" s="157"/>
    </row>
    <row r="362" spans="1:15" s="97" customFormat="1" ht="33.75" customHeight="1">
      <c r="A362" s="69" t="s">
        <v>416</v>
      </c>
      <c r="B362" s="46" t="s">
        <v>372</v>
      </c>
      <c r="C362" s="40" t="s">
        <v>373</v>
      </c>
      <c r="D362" s="41" t="s">
        <v>126</v>
      </c>
      <c r="E362" s="42" t="s">
        <v>135</v>
      </c>
      <c r="F362" s="36">
        <v>270</v>
      </c>
      <c r="G362" s="1"/>
      <c r="H362" s="43">
        <f>ROUND(G362*F362,2)</f>
        <v>0</v>
      </c>
      <c r="I362" s="167">
        <f ca="1" t="shared" si="26"/>
      </c>
      <c r="J362" s="2" t="str">
        <f t="shared" si="27"/>
        <v>B158rlGreater than 30 mm</v>
      </c>
      <c r="K362" s="3" t="e">
        <f>MATCH(J362,#REF!,0)</f>
        <v>#REF!</v>
      </c>
      <c r="L362" s="168" t="str">
        <f ca="1" t="shared" si="28"/>
        <v>,0</v>
      </c>
      <c r="M362" s="168" t="str">
        <f ca="1" t="shared" si="29"/>
        <v>C2</v>
      </c>
      <c r="N362" s="168" t="str">
        <f ca="1" t="shared" si="30"/>
        <v>C2</v>
      </c>
      <c r="O362" s="157"/>
    </row>
    <row r="363" spans="1:15" s="97" customFormat="1" ht="39" customHeight="1">
      <c r="A363" s="69" t="s">
        <v>417</v>
      </c>
      <c r="B363" s="60" t="s">
        <v>215</v>
      </c>
      <c r="C363" s="40" t="s">
        <v>536</v>
      </c>
      <c r="D363" s="41" t="s">
        <v>240</v>
      </c>
      <c r="E363" s="42" t="s">
        <v>135</v>
      </c>
      <c r="F363" s="36">
        <v>10</v>
      </c>
      <c r="G363" s="1"/>
      <c r="H363" s="43">
        <f>ROUND(G363*F363,2)</f>
        <v>0</v>
      </c>
      <c r="I363" s="167">
        <f ca="1" t="shared" si="26"/>
      </c>
      <c r="J363" s="2" t="str">
        <f t="shared" si="27"/>
        <v>B167rlModified Barrier (150 mm ht, Dowelled)SD-203Bm</v>
      </c>
      <c r="K363" s="3" t="e">
        <f>MATCH(J363,#REF!,0)</f>
        <v>#REF!</v>
      </c>
      <c r="L363" s="168" t="str">
        <f ca="1" t="shared" si="28"/>
        <v>,0</v>
      </c>
      <c r="M363" s="168" t="str">
        <f ca="1" t="shared" si="29"/>
        <v>C2</v>
      </c>
      <c r="N363" s="168" t="str">
        <f ca="1" t="shared" si="30"/>
        <v>C2</v>
      </c>
      <c r="O363" s="157"/>
    </row>
    <row r="364" spans="1:15" s="97" customFormat="1" ht="45" customHeight="1">
      <c r="A364" s="69" t="s">
        <v>419</v>
      </c>
      <c r="B364" s="60" t="s">
        <v>216</v>
      </c>
      <c r="C364" s="40" t="s">
        <v>425</v>
      </c>
      <c r="D364" s="41" t="s">
        <v>375</v>
      </c>
      <c r="E364" s="42" t="s">
        <v>135</v>
      </c>
      <c r="F364" s="36">
        <v>15</v>
      </c>
      <c r="G364" s="1"/>
      <c r="H364" s="43">
        <f>ROUND(G364*F364,2)</f>
        <v>0</v>
      </c>
      <c r="I364" s="167">
        <f ca="1" t="shared" si="26"/>
      </c>
      <c r="J364" s="2" t="str">
        <f t="shared" si="27"/>
        <v>B214rlCurb Ramp (10-15 mm ht, Monolithic)SD-229C,Dm</v>
      </c>
      <c r="K364" s="3" t="e">
        <f>MATCH(J364,#REF!,0)</f>
        <v>#REF!</v>
      </c>
      <c r="L364" s="168" t="str">
        <f ca="1" t="shared" si="28"/>
        <v>,0</v>
      </c>
      <c r="M364" s="168" t="str">
        <f ca="1" t="shared" si="29"/>
        <v>C2</v>
      </c>
      <c r="N364" s="168" t="str">
        <f ca="1" t="shared" si="30"/>
        <v>C2</v>
      </c>
      <c r="O364" s="157"/>
    </row>
    <row r="365" spans="1:15" s="97" customFormat="1" ht="39" customHeight="1">
      <c r="A365" s="69" t="s">
        <v>285</v>
      </c>
      <c r="B365" s="39" t="s">
        <v>16</v>
      </c>
      <c r="C365" s="40" t="s">
        <v>218</v>
      </c>
      <c r="D365" s="41" t="s">
        <v>387</v>
      </c>
      <c r="E365" s="158"/>
      <c r="F365" s="36"/>
      <c r="G365" s="45"/>
      <c r="H365" s="43"/>
      <c r="I365" s="167" t="str">
        <f ca="1" t="shared" si="26"/>
        <v>LOCKED</v>
      </c>
      <c r="J365" s="2" t="str">
        <f t="shared" si="27"/>
        <v>B190Construction of Asphaltic Concrete OverlayCW 3410-R8</v>
      </c>
      <c r="K365" s="3" t="e">
        <f>MATCH(J365,#REF!,0)</f>
        <v>#REF!</v>
      </c>
      <c r="L365" s="168" t="str">
        <f ca="1" t="shared" si="28"/>
        <v>,0</v>
      </c>
      <c r="M365" s="168" t="str">
        <f ca="1" t="shared" si="29"/>
        <v>G</v>
      </c>
      <c r="N365" s="168" t="str">
        <f ca="1" t="shared" si="30"/>
        <v>C2</v>
      </c>
      <c r="O365" s="157"/>
    </row>
    <row r="366" spans="1:15" s="97" customFormat="1" ht="39" customHeight="1">
      <c r="A366" s="69" t="s">
        <v>286</v>
      </c>
      <c r="B366" s="60" t="s">
        <v>214</v>
      </c>
      <c r="C366" s="40" t="s">
        <v>219</v>
      </c>
      <c r="D366" s="41"/>
      <c r="E366" s="42"/>
      <c r="F366" s="36"/>
      <c r="G366" s="45"/>
      <c r="H366" s="43"/>
      <c r="I366" s="167" t="str">
        <f ca="1" t="shared" si="26"/>
        <v>LOCKED</v>
      </c>
      <c r="J366" s="2" t="str">
        <f t="shared" si="27"/>
        <v>B191Main Line Paving</v>
      </c>
      <c r="K366" s="3" t="e">
        <f>MATCH(J366,#REF!,0)</f>
        <v>#REF!</v>
      </c>
      <c r="L366" s="168" t="str">
        <f ca="1" t="shared" si="28"/>
        <v>,0</v>
      </c>
      <c r="M366" s="168" t="str">
        <f ca="1" t="shared" si="29"/>
        <v>G</v>
      </c>
      <c r="N366" s="168" t="str">
        <f ca="1" t="shared" si="30"/>
        <v>C2</v>
      </c>
      <c r="O366" s="157"/>
    </row>
    <row r="367" spans="1:15" s="97" customFormat="1" ht="36.75" customHeight="1">
      <c r="A367" s="69" t="s">
        <v>287</v>
      </c>
      <c r="B367" s="46" t="s">
        <v>363</v>
      </c>
      <c r="C367" s="40" t="s">
        <v>376</v>
      </c>
      <c r="D367" s="41"/>
      <c r="E367" s="42" t="s">
        <v>133</v>
      </c>
      <c r="F367" s="36">
        <v>300</v>
      </c>
      <c r="G367" s="1"/>
      <c r="H367" s="43">
        <f>ROUND(G367*F367,2)</f>
        <v>0</v>
      </c>
      <c r="I367" s="167">
        <f ca="1" t="shared" si="26"/>
      </c>
      <c r="J367" s="2" t="str">
        <f t="shared" si="27"/>
        <v>B193Type IAtonne</v>
      </c>
      <c r="K367" s="3" t="e">
        <f>MATCH(J367,#REF!,0)</f>
        <v>#REF!</v>
      </c>
      <c r="L367" s="168" t="str">
        <f ca="1" t="shared" si="28"/>
        <v>,0</v>
      </c>
      <c r="M367" s="168" t="str">
        <f ca="1" t="shared" si="29"/>
        <v>C2</v>
      </c>
      <c r="N367" s="168" t="str">
        <f ca="1" t="shared" si="30"/>
        <v>C2</v>
      </c>
      <c r="O367" s="157"/>
    </row>
    <row r="368" spans="1:15" s="97" customFormat="1" ht="34.5" customHeight="1">
      <c r="A368" s="69" t="s">
        <v>288</v>
      </c>
      <c r="B368" s="46" t="s">
        <v>215</v>
      </c>
      <c r="C368" s="40" t="s">
        <v>220</v>
      </c>
      <c r="D368" s="41"/>
      <c r="E368" s="42"/>
      <c r="F368" s="36"/>
      <c r="G368" s="45"/>
      <c r="H368" s="43"/>
      <c r="I368" s="167" t="str">
        <f ca="1" t="shared" si="26"/>
        <v>LOCKED</v>
      </c>
      <c r="J368" s="2" t="str">
        <f t="shared" si="27"/>
        <v>B194Tie-ins and Approaches</v>
      </c>
      <c r="K368" s="3" t="e">
        <f>MATCH(J368,#REF!,0)</f>
        <v>#REF!</v>
      </c>
      <c r="L368" s="168" t="str">
        <f ca="1" t="shared" si="28"/>
        <v>,0</v>
      </c>
      <c r="M368" s="168" t="str">
        <f ca="1" t="shared" si="29"/>
        <v>G</v>
      </c>
      <c r="N368" s="168" t="str">
        <f ca="1" t="shared" si="30"/>
        <v>C2</v>
      </c>
      <c r="O368" s="157"/>
    </row>
    <row r="369" spans="1:15" s="97" customFormat="1" ht="39" customHeight="1">
      <c r="A369" s="69" t="s">
        <v>289</v>
      </c>
      <c r="B369" s="46" t="s">
        <v>363</v>
      </c>
      <c r="C369" s="40" t="s">
        <v>376</v>
      </c>
      <c r="D369" s="41"/>
      <c r="E369" s="42" t="s">
        <v>133</v>
      </c>
      <c r="F369" s="36">
        <v>20</v>
      </c>
      <c r="G369" s="1"/>
      <c r="H369" s="43">
        <f>ROUND(G369*F369,2)</f>
        <v>0</v>
      </c>
      <c r="I369" s="167">
        <f ca="1" t="shared" si="26"/>
      </c>
      <c r="J369" s="2" t="str">
        <f t="shared" si="27"/>
        <v>B195Type IAtonne</v>
      </c>
      <c r="K369" s="3" t="e">
        <f>MATCH(J369,#REF!,0)</f>
        <v>#REF!</v>
      </c>
      <c r="L369" s="168" t="str">
        <f ca="1" t="shared" si="28"/>
        <v>,0</v>
      </c>
      <c r="M369" s="168" t="str">
        <f ca="1" t="shared" si="29"/>
        <v>C2</v>
      </c>
      <c r="N369" s="168" t="str">
        <f ca="1" t="shared" si="30"/>
        <v>C2</v>
      </c>
      <c r="O369" s="157"/>
    </row>
    <row r="370" spans="1:15" s="97" customFormat="1" ht="33" customHeight="1">
      <c r="A370" s="77"/>
      <c r="B370" s="78"/>
      <c r="C370" s="79" t="s">
        <v>152</v>
      </c>
      <c r="D370" s="80"/>
      <c r="E370" s="80"/>
      <c r="F370" s="36"/>
      <c r="G370" s="45"/>
      <c r="H370" s="81"/>
      <c r="I370" s="167" t="str">
        <f ca="1" t="shared" si="26"/>
        <v>LOCKED</v>
      </c>
      <c r="J370" s="2" t="str">
        <f t="shared" si="27"/>
        <v>JOINT AND CRACK SEALING</v>
      </c>
      <c r="K370" s="3" t="e">
        <f>MATCH(J370,#REF!,0)</f>
        <v>#REF!</v>
      </c>
      <c r="L370" s="168" t="str">
        <f ca="1" t="shared" si="28"/>
        <v>,0</v>
      </c>
      <c r="M370" s="168" t="str">
        <f ca="1" t="shared" si="29"/>
        <v>G</v>
      </c>
      <c r="N370" s="168" t="str">
        <f ca="1" t="shared" si="30"/>
        <v>F2</v>
      </c>
      <c r="O370" s="157"/>
    </row>
    <row r="371" spans="1:15" s="97" customFormat="1" ht="45" customHeight="1">
      <c r="A371" s="38" t="s">
        <v>160</v>
      </c>
      <c r="B371" s="39" t="s">
        <v>17</v>
      </c>
      <c r="C371" s="40" t="s">
        <v>428</v>
      </c>
      <c r="D371" s="41" t="s">
        <v>389</v>
      </c>
      <c r="E371" s="42" t="s">
        <v>135</v>
      </c>
      <c r="F371" s="36">
        <v>125</v>
      </c>
      <c r="G371" s="1"/>
      <c r="H371" s="43">
        <f>ROUND(G371*F371,2)</f>
        <v>0</v>
      </c>
      <c r="I371" s="167">
        <f ca="1" t="shared" si="26"/>
      </c>
      <c r="J371" s="2" t="str">
        <f t="shared" si="27"/>
        <v>D005Longitudinal Joint &amp; Crack Filling ( &gt; 25 mm in width )CW 3250-R7m</v>
      </c>
      <c r="K371" s="3" t="e">
        <f>MATCH(J371,#REF!,0)</f>
        <v>#REF!</v>
      </c>
      <c r="L371" s="168" t="str">
        <f ca="1" t="shared" si="28"/>
        <v>,0</v>
      </c>
      <c r="M371" s="168" t="str">
        <f ca="1" t="shared" si="29"/>
        <v>C2</v>
      </c>
      <c r="N371" s="168" t="str">
        <f ca="1" t="shared" si="30"/>
        <v>C2</v>
      </c>
      <c r="O371" s="157"/>
    </row>
    <row r="372" spans="1:15" s="97" customFormat="1" ht="45" customHeight="1">
      <c r="A372" s="38" t="s">
        <v>308</v>
      </c>
      <c r="B372" s="113" t="s">
        <v>18</v>
      </c>
      <c r="C372" s="83" t="s">
        <v>54</v>
      </c>
      <c r="D372" s="84" t="s">
        <v>389</v>
      </c>
      <c r="E372" s="85" t="s">
        <v>135</v>
      </c>
      <c r="F372" s="65">
        <v>400</v>
      </c>
      <c r="G372" s="159"/>
      <c r="H372" s="86">
        <f>ROUND(G372*F372,2)</f>
        <v>0</v>
      </c>
      <c r="I372" s="167">
        <f ca="1" t="shared" si="26"/>
      </c>
      <c r="J372" s="2" t="str">
        <f t="shared" si="27"/>
        <v>D006Reflective Crack MaintenanceCW 3250-R7m</v>
      </c>
      <c r="K372" s="3" t="e">
        <f>MATCH(J372,#REF!,0)</f>
        <v>#REF!</v>
      </c>
      <c r="L372" s="168" t="str">
        <f ca="1" t="shared" si="28"/>
        <v>,0</v>
      </c>
      <c r="M372" s="168" t="str">
        <f ca="1" t="shared" si="29"/>
        <v>C2</v>
      </c>
      <c r="N372" s="168" t="str">
        <f ca="1" t="shared" si="30"/>
        <v>C2</v>
      </c>
      <c r="O372" s="157"/>
    </row>
    <row r="373" spans="1:15" s="97" customFormat="1" ht="57" customHeight="1">
      <c r="A373" s="77"/>
      <c r="B373" s="78"/>
      <c r="C373" s="87" t="s">
        <v>153</v>
      </c>
      <c r="D373" s="80"/>
      <c r="E373" s="80"/>
      <c r="F373" s="36"/>
      <c r="G373" s="45"/>
      <c r="H373" s="81"/>
      <c r="I373" s="167" t="str">
        <f ca="1" t="shared" si="26"/>
        <v>LOCKED</v>
      </c>
      <c r="J373" s="2" t="str">
        <f t="shared" si="27"/>
        <v>ASSOCIATED DRAINAGE AND UNDERGROUND WORKS</v>
      </c>
      <c r="K373" s="3" t="e">
        <f>MATCH(J373,#REF!,0)</f>
        <v>#REF!</v>
      </c>
      <c r="L373" s="168" t="str">
        <f ca="1" t="shared" si="28"/>
        <v>,0</v>
      </c>
      <c r="M373" s="168" t="str">
        <f ca="1" t="shared" si="29"/>
        <v>G</v>
      </c>
      <c r="N373" s="168" t="str">
        <f ca="1" t="shared" si="30"/>
        <v>F2</v>
      </c>
      <c r="O373" s="157"/>
    </row>
    <row r="374" spans="1:15" s="97" customFormat="1" ht="38.25" customHeight="1">
      <c r="A374" s="38" t="s">
        <v>163</v>
      </c>
      <c r="B374" s="39" t="s">
        <v>19</v>
      </c>
      <c r="C374" s="40" t="s">
        <v>249</v>
      </c>
      <c r="D374" s="41" t="s">
        <v>459</v>
      </c>
      <c r="E374" s="42"/>
      <c r="F374" s="88"/>
      <c r="G374" s="45"/>
      <c r="H374" s="89"/>
      <c r="I374" s="167" t="str">
        <f ca="1" t="shared" si="26"/>
        <v>LOCKED</v>
      </c>
      <c r="J374" s="2" t="str">
        <f t="shared" si="27"/>
        <v>E006Catch PitCW 2130-R12</v>
      </c>
      <c r="K374" s="3" t="e">
        <f>MATCH(J374,#REF!,0)</f>
        <v>#REF!</v>
      </c>
      <c r="L374" s="168" t="str">
        <f ca="1" t="shared" si="28"/>
        <v>F0</v>
      </c>
      <c r="M374" s="168" t="str">
        <f ca="1" t="shared" si="29"/>
        <v>G</v>
      </c>
      <c r="N374" s="168" t="str">
        <f ca="1" t="shared" si="30"/>
        <v>C2</v>
      </c>
      <c r="O374" s="157"/>
    </row>
    <row r="375" spans="1:15" s="97" customFormat="1" ht="39.75" customHeight="1">
      <c r="A375" s="38" t="s">
        <v>164</v>
      </c>
      <c r="B375" s="46" t="s">
        <v>214</v>
      </c>
      <c r="C375" s="40" t="s">
        <v>250</v>
      </c>
      <c r="D375" s="41"/>
      <c r="E375" s="42" t="s">
        <v>134</v>
      </c>
      <c r="F375" s="36">
        <v>2</v>
      </c>
      <c r="G375" s="1"/>
      <c r="H375" s="43">
        <f>ROUND(G375*F375,2)</f>
        <v>0</v>
      </c>
      <c r="I375" s="167">
        <f ca="1" t="shared" si="26"/>
      </c>
      <c r="J375" s="2" t="str">
        <f t="shared" si="27"/>
        <v>E007SD-023each</v>
      </c>
      <c r="K375" s="3" t="e">
        <f>MATCH(J375,#REF!,0)</f>
        <v>#REF!</v>
      </c>
      <c r="L375" s="168" t="str">
        <f ca="1" t="shared" si="28"/>
        <v>,0</v>
      </c>
      <c r="M375" s="168" t="str">
        <f ca="1" t="shared" si="29"/>
        <v>C2</v>
      </c>
      <c r="N375" s="168" t="str">
        <f ca="1" t="shared" si="30"/>
        <v>C2</v>
      </c>
      <c r="O375" s="157"/>
    </row>
    <row r="376" spans="1:15" s="97" customFormat="1" ht="45" customHeight="1">
      <c r="A376" s="38" t="s">
        <v>25</v>
      </c>
      <c r="B376" s="39" t="s">
        <v>20</v>
      </c>
      <c r="C376" s="40" t="s">
        <v>329</v>
      </c>
      <c r="D376" s="41" t="s">
        <v>459</v>
      </c>
      <c r="E376" s="42" t="s">
        <v>135</v>
      </c>
      <c r="F376" s="36">
        <v>6</v>
      </c>
      <c r="G376" s="1"/>
      <c r="H376" s="43">
        <f>ROUND(G376*F376,2)</f>
        <v>0</v>
      </c>
      <c r="I376" s="167">
        <f ca="1" t="shared" si="26"/>
      </c>
      <c r="J376" s="2" t="str">
        <f t="shared" si="27"/>
        <v>E012Drainage Connection PipeCW 2130-R12m</v>
      </c>
      <c r="K376" s="3" t="e">
        <f>MATCH(J376,#REF!,0)</f>
        <v>#REF!</v>
      </c>
      <c r="L376" s="168" t="str">
        <f ca="1" t="shared" si="28"/>
        <v>,0</v>
      </c>
      <c r="M376" s="168" t="str">
        <f ca="1" t="shared" si="29"/>
        <v>C2</v>
      </c>
      <c r="N376" s="168" t="str">
        <f ca="1" t="shared" si="30"/>
        <v>C2</v>
      </c>
      <c r="O376" s="157"/>
    </row>
    <row r="377" spans="1:15" s="97" customFormat="1" ht="45" customHeight="1">
      <c r="A377" s="47" t="s">
        <v>34</v>
      </c>
      <c r="B377" s="48" t="s">
        <v>21</v>
      </c>
      <c r="C377" s="107" t="s">
        <v>433</v>
      </c>
      <c r="D377" s="50" t="s">
        <v>459</v>
      </c>
      <c r="E377" s="51"/>
      <c r="F377" s="36"/>
      <c r="G377" s="59"/>
      <c r="H377" s="75"/>
      <c r="I377" s="167" t="str">
        <f ca="1" t="shared" si="26"/>
        <v>LOCKED</v>
      </c>
      <c r="J377" s="2" t="str">
        <f t="shared" si="27"/>
        <v>E023Replacing Existing Manhole and Catch Basin Frames &amp; CoversCW 2130-R12</v>
      </c>
      <c r="K377" s="3" t="e">
        <f>MATCH(J377,#REF!,0)</f>
        <v>#REF!</v>
      </c>
      <c r="L377" s="168" t="str">
        <f ca="1" t="shared" si="28"/>
        <v>,0</v>
      </c>
      <c r="M377" s="168" t="str">
        <f ca="1" t="shared" si="29"/>
        <v>G</v>
      </c>
      <c r="N377" s="168" t="str">
        <f ca="1" t="shared" si="30"/>
        <v>C2</v>
      </c>
      <c r="O377" s="157"/>
    </row>
    <row r="378" spans="1:15" s="97" customFormat="1" ht="45" customHeight="1">
      <c r="A378" s="47" t="s">
        <v>35</v>
      </c>
      <c r="B378" s="60" t="s">
        <v>214</v>
      </c>
      <c r="C378" s="49" t="s">
        <v>345</v>
      </c>
      <c r="D378" s="50"/>
      <c r="E378" s="51" t="s">
        <v>134</v>
      </c>
      <c r="F378" s="36">
        <v>2</v>
      </c>
      <c r="G378" s="1"/>
      <c r="H378" s="52">
        <f>ROUND(G378*F378,2)</f>
        <v>0</v>
      </c>
      <c r="I378" s="167">
        <f ca="1" t="shared" si="26"/>
      </c>
      <c r="J378" s="2" t="str">
        <f t="shared" si="27"/>
        <v>E024AP-004 - Standard Frame for Manhole and Catch Basineach</v>
      </c>
      <c r="K378" s="3" t="e">
        <f>MATCH(J378,#REF!,0)</f>
        <v>#REF!</v>
      </c>
      <c r="L378" s="168" t="str">
        <f ca="1" t="shared" si="28"/>
        <v>,0</v>
      </c>
      <c r="M378" s="168" t="str">
        <f ca="1" t="shared" si="29"/>
        <v>C2</v>
      </c>
      <c r="N378" s="168" t="str">
        <f ca="1" t="shared" si="30"/>
        <v>C2</v>
      </c>
      <c r="O378" s="157"/>
    </row>
    <row r="379" spans="1:15" s="97" customFormat="1" ht="45" customHeight="1">
      <c r="A379" s="47" t="s">
        <v>36</v>
      </c>
      <c r="B379" s="60" t="s">
        <v>215</v>
      </c>
      <c r="C379" s="49" t="s">
        <v>346</v>
      </c>
      <c r="D379" s="50"/>
      <c r="E379" s="51" t="s">
        <v>134</v>
      </c>
      <c r="F379" s="36">
        <v>2</v>
      </c>
      <c r="G379" s="1"/>
      <c r="H379" s="52">
        <f>ROUND(G379*F379,2)</f>
        <v>0</v>
      </c>
      <c r="I379" s="167">
        <f ca="1" t="shared" si="26"/>
      </c>
      <c r="J379" s="2" t="str">
        <f t="shared" si="27"/>
        <v>E025AP-005 - Standard Solid Cover for Standard Frameeach</v>
      </c>
      <c r="K379" s="3" t="e">
        <f>MATCH(J379,#REF!,0)</f>
        <v>#REF!</v>
      </c>
      <c r="L379" s="168" t="str">
        <f ca="1" t="shared" si="28"/>
        <v>,0</v>
      </c>
      <c r="M379" s="168" t="str">
        <f ca="1" t="shared" si="29"/>
        <v>C2</v>
      </c>
      <c r="N379" s="168" t="str">
        <f ca="1" t="shared" si="30"/>
        <v>C2</v>
      </c>
      <c r="O379" s="157"/>
    </row>
    <row r="380" spans="1:15" s="97" customFormat="1" ht="45" customHeight="1">
      <c r="A380" s="38" t="s">
        <v>38</v>
      </c>
      <c r="B380" s="46" t="s">
        <v>216</v>
      </c>
      <c r="C380" s="40" t="s">
        <v>348</v>
      </c>
      <c r="D380" s="41"/>
      <c r="E380" s="42" t="s">
        <v>134</v>
      </c>
      <c r="F380" s="36">
        <v>2</v>
      </c>
      <c r="G380" s="1"/>
      <c r="H380" s="43">
        <f>ROUND(G380*F380,2)</f>
        <v>0</v>
      </c>
      <c r="I380" s="167">
        <f ca="1" t="shared" si="26"/>
      </c>
      <c r="J380" s="2" t="str">
        <f t="shared" si="27"/>
        <v>E028AP-008 - Barrier Curb and Gutter Inlet Frame and Boxeach</v>
      </c>
      <c r="K380" s="3" t="e">
        <f>MATCH(J380,#REF!,0)</f>
        <v>#REF!</v>
      </c>
      <c r="L380" s="168" t="str">
        <f ca="1" t="shared" si="28"/>
        <v>,0</v>
      </c>
      <c r="M380" s="168" t="str">
        <f ca="1" t="shared" si="29"/>
        <v>C2</v>
      </c>
      <c r="N380" s="168" t="str">
        <f ca="1" t="shared" si="30"/>
        <v>C2</v>
      </c>
      <c r="O380" s="157"/>
    </row>
    <row r="381" spans="1:15" s="97" customFormat="1" ht="45" customHeight="1">
      <c r="A381" s="38" t="s">
        <v>39</v>
      </c>
      <c r="B381" s="46" t="s">
        <v>217</v>
      </c>
      <c r="C381" s="40" t="s">
        <v>253</v>
      </c>
      <c r="D381" s="41"/>
      <c r="E381" s="42" t="s">
        <v>134</v>
      </c>
      <c r="F381" s="36">
        <v>2</v>
      </c>
      <c r="G381" s="1"/>
      <c r="H381" s="43">
        <f>ROUND(G381*F381,2)</f>
        <v>0</v>
      </c>
      <c r="I381" s="167">
        <f ca="1" t="shared" si="26"/>
      </c>
      <c r="J381" s="2" t="str">
        <f t="shared" si="27"/>
        <v>E029AP-009 - Barrier Curb and Gutter Inlet Covereach</v>
      </c>
      <c r="K381" s="3" t="e">
        <f>MATCH(J381,#REF!,0)</f>
        <v>#REF!</v>
      </c>
      <c r="L381" s="168" t="str">
        <f ca="1" t="shared" si="28"/>
        <v>,0</v>
      </c>
      <c r="M381" s="168" t="str">
        <f ca="1" t="shared" si="29"/>
        <v>C2</v>
      </c>
      <c r="N381" s="168" t="str">
        <f ca="1" t="shared" si="30"/>
        <v>C2</v>
      </c>
      <c r="O381" s="157"/>
    </row>
    <row r="382" spans="1:15" s="97" customFormat="1" ht="45" customHeight="1">
      <c r="A382" s="38" t="s">
        <v>42</v>
      </c>
      <c r="B382" s="39" t="s">
        <v>22</v>
      </c>
      <c r="C382" s="90" t="s">
        <v>255</v>
      </c>
      <c r="D382" s="41" t="s">
        <v>459</v>
      </c>
      <c r="E382" s="42"/>
      <c r="F382" s="36"/>
      <c r="G382" s="45"/>
      <c r="H382" s="89"/>
      <c r="I382" s="167" t="str">
        <f ca="1" t="shared" si="26"/>
        <v>LOCKED</v>
      </c>
      <c r="J382" s="2" t="str">
        <f t="shared" si="27"/>
        <v>E034Connecting to Existing Catch BasinCW 2130-R12</v>
      </c>
      <c r="K382" s="3" t="e">
        <f>MATCH(J382,#REF!,0)</f>
        <v>#REF!</v>
      </c>
      <c r="L382" s="168" t="str">
        <f ca="1" t="shared" si="28"/>
        <v>,0</v>
      </c>
      <c r="M382" s="168" t="str">
        <f ca="1" t="shared" si="29"/>
        <v>G</v>
      </c>
      <c r="N382" s="168" t="str">
        <f ca="1" t="shared" si="30"/>
        <v>C2</v>
      </c>
      <c r="O382" s="157"/>
    </row>
    <row r="383" spans="1:15" s="97" customFormat="1" ht="45" customHeight="1">
      <c r="A383" s="38" t="s">
        <v>43</v>
      </c>
      <c r="B383" s="60" t="s">
        <v>214</v>
      </c>
      <c r="C383" s="91" t="s">
        <v>462</v>
      </c>
      <c r="D383" s="41"/>
      <c r="E383" s="42" t="s">
        <v>134</v>
      </c>
      <c r="F383" s="36">
        <v>2</v>
      </c>
      <c r="G383" s="1"/>
      <c r="H383" s="43">
        <f>ROUND(G383*F383,2)</f>
        <v>0</v>
      </c>
      <c r="I383" s="167">
        <f ca="1" t="shared" si="26"/>
      </c>
      <c r="J383" s="2" t="str">
        <f t="shared" si="27"/>
        <v>E035250 mm Drainage Connection Pipeeach</v>
      </c>
      <c r="K383" s="3" t="e">
        <f>MATCH(J383,#REF!,0)</f>
        <v>#REF!</v>
      </c>
      <c r="L383" s="168" t="str">
        <f ca="1" t="shared" si="28"/>
        <v>,0</v>
      </c>
      <c r="M383" s="168" t="str">
        <f ca="1" t="shared" si="29"/>
        <v>C2</v>
      </c>
      <c r="N383" s="168" t="str">
        <f ca="1" t="shared" si="30"/>
        <v>C2</v>
      </c>
      <c r="O383" s="157"/>
    </row>
    <row r="384" spans="1:15" s="97" customFormat="1" ht="38.25" customHeight="1">
      <c r="A384" s="38" t="s">
        <v>263</v>
      </c>
      <c r="B384" s="39" t="s">
        <v>258</v>
      </c>
      <c r="C384" s="40" t="s">
        <v>1</v>
      </c>
      <c r="D384" s="41" t="s">
        <v>459</v>
      </c>
      <c r="E384" s="42" t="s">
        <v>134</v>
      </c>
      <c r="F384" s="36">
        <v>3</v>
      </c>
      <c r="G384" s="1"/>
      <c r="H384" s="43">
        <f>ROUND(G384*F384,2)</f>
        <v>0</v>
      </c>
      <c r="I384" s="167">
        <f ca="1" t="shared" si="26"/>
      </c>
      <c r="J384" s="2" t="str">
        <f t="shared" si="27"/>
        <v>E050Abandoning Existing Drainage InletsCW 2130-R12each</v>
      </c>
      <c r="K384" s="3" t="e">
        <f>MATCH(J384,#REF!,0)</f>
        <v>#REF!</v>
      </c>
      <c r="L384" s="168" t="str">
        <f ca="1" t="shared" si="28"/>
        <v>,0</v>
      </c>
      <c r="M384" s="168" t="str">
        <f ca="1" t="shared" si="29"/>
        <v>C2</v>
      </c>
      <c r="N384" s="168" t="str">
        <f ca="1" t="shared" si="30"/>
        <v>C2</v>
      </c>
      <c r="O384" s="157"/>
    </row>
    <row r="385" spans="1:15" s="97" customFormat="1" ht="36" customHeight="1">
      <c r="A385" s="116"/>
      <c r="B385" s="124"/>
      <c r="C385" s="125" t="s">
        <v>154</v>
      </c>
      <c r="D385" s="119"/>
      <c r="E385" s="126"/>
      <c r="F385" s="36"/>
      <c r="G385" s="122"/>
      <c r="H385" s="123"/>
      <c r="I385" s="167" t="str">
        <f ca="1" t="shared" si="26"/>
        <v>LOCKED</v>
      </c>
      <c r="J385" s="2" t="str">
        <f t="shared" si="27"/>
        <v>ADJUSTMENTS</v>
      </c>
      <c r="K385" s="3" t="e">
        <f>MATCH(J385,#REF!,0)</f>
        <v>#REF!</v>
      </c>
      <c r="L385" s="168" t="str">
        <f ca="1" t="shared" si="28"/>
        <v>,0</v>
      </c>
      <c r="M385" s="168" t="str">
        <f ca="1" t="shared" si="29"/>
        <v>C2</v>
      </c>
      <c r="N385" s="168" t="str">
        <f ca="1" t="shared" si="30"/>
        <v>C2</v>
      </c>
      <c r="O385" s="157"/>
    </row>
    <row r="386" spans="1:15" s="97" customFormat="1" ht="45" customHeight="1">
      <c r="A386" s="47" t="s">
        <v>166</v>
      </c>
      <c r="B386" s="48" t="s">
        <v>260</v>
      </c>
      <c r="C386" s="49" t="s">
        <v>322</v>
      </c>
      <c r="D386" s="50" t="s">
        <v>2</v>
      </c>
      <c r="E386" s="51" t="s">
        <v>134</v>
      </c>
      <c r="F386" s="36">
        <v>4</v>
      </c>
      <c r="G386" s="1"/>
      <c r="H386" s="52">
        <f>ROUND(G386*F386,2)</f>
        <v>0</v>
      </c>
      <c r="I386" s="167">
        <f ca="1" t="shared" si="26"/>
      </c>
      <c r="J386" s="2" t="str">
        <f t="shared" si="27"/>
        <v>F001Adjustment of Catch Basins / Manholes FramesCW 3210-R7each</v>
      </c>
      <c r="K386" s="3" t="e">
        <f>MATCH(J386,#REF!,0)</f>
        <v>#REF!</v>
      </c>
      <c r="L386" s="168" t="str">
        <f ca="1" t="shared" si="28"/>
        <v>,0</v>
      </c>
      <c r="M386" s="168" t="str">
        <f ca="1" t="shared" si="29"/>
        <v>C2</v>
      </c>
      <c r="N386" s="168" t="str">
        <f ca="1" t="shared" si="30"/>
        <v>C2</v>
      </c>
      <c r="O386" s="157"/>
    </row>
    <row r="387" spans="1:15" s="97" customFormat="1" ht="39" customHeight="1">
      <c r="A387" s="47" t="s">
        <v>167</v>
      </c>
      <c r="B387" s="48" t="s">
        <v>262</v>
      </c>
      <c r="C387" s="49" t="s">
        <v>352</v>
      </c>
      <c r="D387" s="50" t="s">
        <v>459</v>
      </c>
      <c r="E387" s="51"/>
      <c r="F387" s="36"/>
      <c r="G387" s="68"/>
      <c r="H387" s="75"/>
      <c r="I387" s="167" t="str">
        <f ca="1" t="shared" si="26"/>
        <v>LOCKED</v>
      </c>
      <c r="J387" s="2" t="str">
        <f t="shared" si="27"/>
        <v>F002Replacing Existing RisersCW 2130-R12</v>
      </c>
      <c r="K387" s="3" t="e">
        <f>MATCH(J387,#REF!,0)</f>
        <v>#REF!</v>
      </c>
      <c r="L387" s="168" t="str">
        <f ca="1" t="shared" si="28"/>
        <v>,0</v>
      </c>
      <c r="M387" s="168" t="str">
        <f ca="1" t="shared" si="29"/>
        <v>C2</v>
      </c>
      <c r="N387" s="168" t="str">
        <f ca="1" t="shared" si="30"/>
        <v>C2</v>
      </c>
      <c r="O387" s="157"/>
    </row>
    <row r="388" spans="1:15" s="97" customFormat="1" ht="45" customHeight="1">
      <c r="A388" s="47" t="s">
        <v>353</v>
      </c>
      <c r="B388" s="60" t="s">
        <v>214</v>
      </c>
      <c r="C388" s="49" t="s">
        <v>359</v>
      </c>
      <c r="D388" s="50"/>
      <c r="E388" s="51" t="s">
        <v>136</v>
      </c>
      <c r="F388" s="36">
        <v>1</v>
      </c>
      <c r="G388" s="1"/>
      <c r="H388" s="52">
        <f>ROUND(G388*F388,2)</f>
        <v>0</v>
      </c>
      <c r="I388" s="167">
        <f ca="1" t="shared" si="26"/>
      </c>
      <c r="J388" s="2" t="str">
        <f t="shared" si="27"/>
        <v>F002APre-cast Concrete Risersvert. m</v>
      </c>
      <c r="K388" s="3" t="e">
        <f>MATCH(J388,#REF!,0)</f>
        <v>#REF!</v>
      </c>
      <c r="L388" s="168" t="str">
        <f ca="1" t="shared" si="28"/>
        <v>,0</v>
      </c>
      <c r="M388" s="168" t="str">
        <f ca="1" t="shared" si="29"/>
        <v>C2</v>
      </c>
      <c r="N388" s="168" t="str">
        <f ca="1" t="shared" si="30"/>
        <v>C2</v>
      </c>
      <c r="O388" s="157"/>
    </row>
    <row r="389" spans="1:15" s="97" customFormat="1" ht="36" customHeight="1">
      <c r="A389" s="47" t="s">
        <v>168</v>
      </c>
      <c r="B389" s="48" t="s">
        <v>293</v>
      </c>
      <c r="C389" s="49" t="s">
        <v>325</v>
      </c>
      <c r="D389" s="50" t="s">
        <v>2</v>
      </c>
      <c r="E389" s="51"/>
      <c r="F389" s="36"/>
      <c r="G389" s="59"/>
      <c r="H389" s="75"/>
      <c r="I389" s="167" t="str">
        <f aca="true" ca="1" t="shared" si="31" ref="I389:I452">IF(CELL("protect",$G389)=1,"LOCKED","")</f>
        <v>LOCKED</v>
      </c>
      <c r="J389" s="2" t="str">
        <f aca="true" t="shared" si="32" ref="J389:J452">CLEAN(CONCATENATE(TRIM($A389),TRIM($C389),TRIM($D389),TRIM($E389)))</f>
        <v>F003Lifter RingsCW 3210-R7</v>
      </c>
      <c r="K389" s="3" t="e">
        <f>MATCH(J389,#REF!,0)</f>
        <v>#REF!</v>
      </c>
      <c r="L389" s="168" t="str">
        <f aca="true" ca="1" t="shared" si="33" ref="L389:L452">CELL("format",$F389)</f>
        <v>,0</v>
      </c>
      <c r="M389" s="168" t="str">
        <f aca="true" ca="1" t="shared" si="34" ref="M389:M452">CELL("format",$G389)</f>
        <v>G</v>
      </c>
      <c r="N389" s="168" t="str">
        <f aca="true" ca="1" t="shared" si="35" ref="N389:N452">CELL("format",$H389)</f>
        <v>C2</v>
      </c>
      <c r="O389" s="157"/>
    </row>
    <row r="390" spans="1:15" s="97" customFormat="1" ht="39.75" customHeight="1">
      <c r="A390" s="38" t="s">
        <v>169</v>
      </c>
      <c r="B390" s="60" t="s">
        <v>214</v>
      </c>
      <c r="C390" s="40" t="s">
        <v>429</v>
      </c>
      <c r="D390" s="41"/>
      <c r="E390" s="42" t="s">
        <v>134</v>
      </c>
      <c r="F390" s="36">
        <v>2</v>
      </c>
      <c r="G390" s="1"/>
      <c r="H390" s="43">
        <f>ROUND(G390*F390,2)</f>
        <v>0</v>
      </c>
      <c r="I390" s="167">
        <f ca="1" t="shared" si="31"/>
      </c>
      <c r="J390" s="2" t="str">
        <f t="shared" si="32"/>
        <v>F00551 mmeach</v>
      </c>
      <c r="K390" s="3" t="e">
        <f>MATCH(J390,#REF!,0)</f>
        <v>#REF!</v>
      </c>
      <c r="L390" s="168" t="str">
        <f ca="1" t="shared" si="33"/>
        <v>,0</v>
      </c>
      <c r="M390" s="168" t="str">
        <f ca="1" t="shared" si="34"/>
        <v>C2</v>
      </c>
      <c r="N390" s="168" t="str">
        <f ca="1" t="shared" si="35"/>
        <v>C2</v>
      </c>
      <c r="O390" s="157"/>
    </row>
    <row r="391" spans="1:15" s="97" customFormat="1" ht="41.25" customHeight="1">
      <c r="A391" s="47" t="s">
        <v>170</v>
      </c>
      <c r="B391" s="48" t="s">
        <v>309</v>
      </c>
      <c r="C391" s="49" t="s">
        <v>323</v>
      </c>
      <c r="D391" s="50" t="s">
        <v>2</v>
      </c>
      <c r="E391" s="51" t="s">
        <v>134</v>
      </c>
      <c r="F391" s="36">
        <v>2</v>
      </c>
      <c r="G391" s="1"/>
      <c r="H391" s="52">
        <f>ROUND(G391*F391,2)</f>
        <v>0</v>
      </c>
      <c r="I391" s="167">
        <f ca="1" t="shared" si="31"/>
      </c>
      <c r="J391" s="2" t="str">
        <f t="shared" si="32"/>
        <v>F009Adjustment of Valve BoxesCW 3210-R7each</v>
      </c>
      <c r="K391" s="3" t="e">
        <f>MATCH(J391,#REF!,0)</f>
        <v>#REF!</v>
      </c>
      <c r="L391" s="168" t="str">
        <f ca="1" t="shared" si="33"/>
        <v>,0</v>
      </c>
      <c r="M391" s="168" t="str">
        <f ca="1" t="shared" si="34"/>
        <v>C2</v>
      </c>
      <c r="N391" s="168" t="str">
        <f ca="1" t="shared" si="35"/>
        <v>C2</v>
      </c>
      <c r="O391" s="157"/>
    </row>
    <row r="392" spans="1:15" s="97" customFormat="1" ht="38.25" customHeight="1">
      <c r="A392" s="47" t="s">
        <v>274</v>
      </c>
      <c r="B392" s="48" t="s">
        <v>339</v>
      </c>
      <c r="C392" s="49" t="s">
        <v>326</v>
      </c>
      <c r="D392" s="50" t="s">
        <v>2</v>
      </c>
      <c r="E392" s="51" t="s">
        <v>134</v>
      </c>
      <c r="F392" s="36">
        <v>1</v>
      </c>
      <c r="G392" s="1"/>
      <c r="H392" s="52">
        <f>ROUND(G392*F392,2)</f>
        <v>0</v>
      </c>
      <c r="I392" s="167">
        <f ca="1" t="shared" si="31"/>
      </c>
      <c r="J392" s="2" t="str">
        <f t="shared" si="32"/>
        <v>F010Valve Box ExtensionsCW 3210-R7each</v>
      </c>
      <c r="K392" s="3" t="e">
        <f>MATCH(J392,#REF!,0)</f>
        <v>#REF!</v>
      </c>
      <c r="L392" s="168" t="str">
        <f ca="1" t="shared" si="33"/>
        <v>,0</v>
      </c>
      <c r="M392" s="168" t="str">
        <f ca="1" t="shared" si="34"/>
        <v>C2</v>
      </c>
      <c r="N392" s="168" t="str">
        <f ca="1" t="shared" si="35"/>
        <v>C2</v>
      </c>
      <c r="O392" s="157"/>
    </row>
    <row r="393" spans="1:15" s="97" customFormat="1" ht="42" customHeight="1">
      <c r="A393" s="47" t="s">
        <v>171</v>
      </c>
      <c r="B393" s="82" t="s">
        <v>349</v>
      </c>
      <c r="C393" s="62" t="s">
        <v>324</v>
      </c>
      <c r="D393" s="63" t="s">
        <v>2</v>
      </c>
      <c r="E393" s="64" t="s">
        <v>134</v>
      </c>
      <c r="F393" s="65">
        <v>3</v>
      </c>
      <c r="G393" s="159"/>
      <c r="H393" s="66">
        <f>ROUND(G393*F393,2)</f>
        <v>0</v>
      </c>
      <c r="I393" s="167">
        <f ca="1" t="shared" si="31"/>
      </c>
      <c r="J393" s="2" t="str">
        <f t="shared" si="32"/>
        <v>F011Adjustment of Curb Stop BoxesCW 3210-R7each</v>
      </c>
      <c r="K393" s="3" t="e">
        <f>MATCH(J393,#REF!,0)</f>
        <v>#REF!</v>
      </c>
      <c r="L393" s="168" t="str">
        <f ca="1" t="shared" si="33"/>
        <v>,0</v>
      </c>
      <c r="M393" s="168" t="str">
        <f ca="1" t="shared" si="34"/>
        <v>C2</v>
      </c>
      <c r="N393" s="168" t="str">
        <f ca="1" t="shared" si="35"/>
        <v>C2</v>
      </c>
      <c r="O393" s="157"/>
    </row>
    <row r="394" spans="1:15" s="97" customFormat="1" ht="46.5" customHeight="1">
      <c r="A394" s="116"/>
      <c r="B394" s="117"/>
      <c r="C394" s="127" t="s">
        <v>487</v>
      </c>
      <c r="D394" s="119"/>
      <c r="E394" s="128"/>
      <c r="F394" s="36"/>
      <c r="G394" s="122"/>
      <c r="H394" s="129"/>
      <c r="I394" s="167" t="str">
        <f ca="1" t="shared" si="31"/>
        <v>LOCKED</v>
      </c>
      <c r="J394" s="2" t="str">
        <f t="shared" si="32"/>
        <v>ADJUSTMENTS (Cont'd.)</v>
      </c>
      <c r="K394" s="3" t="e">
        <f>MATCH(J394,#REF!,0)</f>
        <v>#REF!</v>
      </c>
      <c r="L394" s="168" t="str">
        <f ca="1" t="shared" si="33"/>
        <v>,0</v>
      </c>
      <c r="M394" s="168" t="str">
        <f ca="1" t="shared" si="34"/>
        <v>C2</v>
      </c>
      <c r="N394" s="168" t="str">
        <f ca="1" t="shared" si="35"/>
        <v>C2</v>
      </c>
      <c r="O394" s="157"/>
    </row>
    <row r="395" spans="1:15" s="97" customFormat="1" ht="43.5" customHeight="1">
      <c r="A395" s="38" t="s">
        <v>172</v>
      </c>
      <c r="B395" s="48" t="s">
        <v>350</v>
      </c>
      <c r="C395" s="40" t="s">
        <v>327</v>
      </c>
      <c r="D395" s="41" t="s">
        <v>2</v>
      </c>
      <c r="E395" s="42" t="s">
        <v>134</v>
      </c>
      <c r="F395" s="36">
        <v>1</v>
      </c>
      <c r="G395" s="1"/>
      <c r="H395" s="43">
        <f>ROUND(G395*F395,2)</f>
        <v>0</v>
      </c>
      <c r="I395" s="167">
        <f ca="1" t="shared" si="31"/>
      </c>
      <c r="J395" s="2" t="str">
        <f t="shared" si="32"/>
        <v>F018Curb Stop ExtensionsCW 3210-R7each</v>
      </c>
      <c r="K395" s="3" t="e">
        <f>MATCH(J395,#REF!,0)</f>
        <v>#REF!</v>
      </c>
      <c r="L395" s="168" t="str">
        <f ca="1" t="shared" si="33"/>
        <v>,0</v>
      </c>
      <c r="M395" s="168" t="str">
        <f ca="1" t="shared" si="34"/>
        <v>C2</v>
      </c>
      <c r="N395" s="168" t="str">
        <f ca="1" t="shared" si="35"/>
        <v>C2</v>
      </c>
      <c r="O395" s="157"/>
    </row>
    <row r="396" spans="1:15" s="97" customFormat="1" ht="39" customHeight="1">
      <c r="A396" s="38"/>
      <c r="B396" s="48"/>
      <c r="C396" s="125" t="s">
        <v>155</v>
      </c>
      <c r="D396" s="41"/>
      <c r="E396" s="42"/>
      <c r="F396" s="36"/>
      <c r="G396" s="43"/>
      <c r="H396" s="43"/>
      <c r="I396" s="167" t="str">
        <f ca="1" t="shared" si="31"/>
        <v>LOCKED</v>
      </c>
      <c r="J396" s="2" t="str">
        <f t="shared" si="32"/>
        <v>LANDSCAPING</v>
      </c>
      <c r="K396" s="3" t="e">
        <f>MATCH(J396,#REF!,0)</f>
        <v>#REF!</v>
      </c>
      <c r="L396" s="168" t="str">
        <f ca="1" t="shared" si="33"/>
        <v>,0</v>
      </c>
      <c r="M396" s="168" t="str">
        <f ca="1" t="shared" si="34"/>
        <v>C2</v>
      </c>
      <c r="N396" s="168" t="str">
        <f ca="1" t="shared" si="35"/>
        <v>C2</v>
      </c>
      <c r="O396" s="157"/>
    </row>
    <row r="397" spans="1:15" s="97" customFormat="1" ht="39.75" customHeight="1">
      <c r="A397" s="58" t="s">
        <v>173</v>
      </c>
      <c r="B397" s="48" t="s">
        <v>351</v>
      </c>
      <c r="C397" s="49" t="s">
        <v>101</v>
      </c>
      <c r="D397" s="50" t="s">
        <v>5</v>
      </c>
      <c r="E397" s="51"/>
      <c r="F397" s="36"/>
      <c r="G397" s="59"/>
      <c r="H397" s="68"/>
      <c r="I397" s="167" t="str">
        <f ca="1" t="shared" si="31"/>
        <v>LOCKED</v>
      </c>
      <c r="J397" s="2" t="str">
        <f t="shared" si="32"/>
        <v>G001SoddingCW 3510-R9</v>
      </c>
      <c r="K397" s="3" t="e">
        <f>MATCH(J397,#REF!,0)</f>
        <v>#REF!</v>
      </c>
      <c r="L397" s="168" t="str">
        <f ca="1" t="shared" si="33"/>
        <v>,0</v>
      </c>
      <c r="M397" s="168" t="str">
        <f ca="1" t="shared" si="34"/>
        <v>G</v>
      </c>
      <c r="N397" s="168" t="str">
        <f ca="1" t="shared" si="35"/>
        <v>C2</v>
      </c>
      <c r="O397" s="157"/>
    </row>
    <row r="398" spans="1:15" s="97" customFormat="1" ht="39.75" customHeight="1">
      <c r="A398" s="58" t="s">
        <v>174</v>
      </c>
      <c r="B398" s="60" t="s">
        <v>214</v>
      </c>
      <c r="C398" s="49" t="s">
        <v>430</v>
      </c>
      <c r="D398" s="50"/>
      <c r="E398" s="51" t="s">
        <v>131</v>
      </c>
      <c r="F398" s="36">
        <v>120</v>
      </c>
      <c r="G398" s="1"/>
      <c r="H398" s="68">
        <f>ROUND(G398*F398,2)</f>
        <v>0</v>
      </c>
      <c r="I398" s="167">
        <f ca="1" t="shared" si="31"/>
      </c>
      <c r="J398" s="2" t="str">
        <f t="shared" si="32"/>
        <v>G002width &lt; 600 mmm²</v>
      </c>
      <c r="K398" s="3" t="e">
        <f>MATCH(J398,#REF!,0)</f>
        <v>#REF!</v>
      </c>
      <c r="L398" s="168" t="str">
        <f ca="1" t="shared" si="33"/>
        <v>,0</v>
      </c>
      <c r="M398" s="168" t="str">
        <f ca="1" t="shared" si="34"/>
        <v>C2</v>
      </c>
      <c r="N398" s="168" t="str">
        <f ca="1" t="shared" si="35"/>
        <v>C2</v>
      </c>
      <c r="O398" s="157"/>
    </row>
    <row r="399" spans="1:15" s="97" customFormat="1" ht="45" customHeight="1">
      <c r="A399" s="58" t="s">
        <v>175</v>
      </c>
      <c r="B399" s="60" t="s">
        <v>215</v>
      </c>
      <c r="C399" s="49" t="s">
        <v>431</v>
      </c>
      <c r="D399" s="50"/>
      <c r="E399" s="51" t="s">
        <v>131</v>
      </c>
      <c r="F399" s="36">
        <v>650</v>
      </c>
      <c r="G399" s="1"/>
      <c r="H399" s="130">
        <f>ROUND(G399*F399,2)</f>
        <v>0</v>
      </c>
      <c r="I399" s="167">
        <f ca="1" t="shared" si="31"/>
      </c>
      <c r="J399" s="2" t="str">
        <f t="shared" si="32"/>
        <v>G003width &gt; or = 600 mmm²</v>
      </c>
      <c r="K399" s="3" t="e">
        <f>MATCH(J399,#REF!,0)</f>
        <v>#REF!</v>
      </c>
      <c r="L399" s="168" t="str">
        <f ca="1" t="shared" si="33"/>
        <v>,0</v>
      </c>
      <c r="M399" s="168" t="str">
        <f ca="1" t="shared" si="34"/>
        <v>C2</v>
      </c>
      <c r="N399" s="168" t="str">
        <f ca="1" t="shared" si="35"/>
        <v>C2</v>
      </c>
      <c r="O399" s="157"/>
    </row>
    <row r="400" spans="1:15" s="97" customFormat="1" ht="45" customHeight="1" thickBot="1">
      <c r="A400" s="131"/>
      <c r="B400" s="132" t="str">
        <f>+B328</f>
        <v>E</v>
      </c>
      <c r="C400" s="197" t="str">
        <f>+C328</f>
        <v>REHABILITATION:  THORNDALE AVENUE - ST. DAVID ROAD TO ST. GEORGE ROAD</v>
      </c>
      <c r="D400" s="198"/>
      <c r="E400" s="198"/>
      <c r="F400" s="199"/>
      <c r="G400" s="133" t="s">
        <v>476</v>
      </c>
      <c r="H400" s="133">
        <f>SUM(H328:H399)</f>
        <v>0</v>
      </c>
      <c r="I400" s="167" t="str">
        <f ca="1" t="shared" si="31"/>
        <v>LOCKED</v>
      </c>
      <c r="J400" s="2" t="str">
        <f t="shared" si="32"/>
        <v>REHABILITATION: THORNDALE AVENUE - ST. DAVID ROAD TO ST. GEORGE ROAD</v>
      </c>
      <c r="K400" s="3" t="e">
        <f>MATCH(J400,#REF!,0)</f>
        <v>#REF!</v>
      </c>
      <c r="L400" s="168" t="str">
        <f ca="1" t="shared" si="33"/>
        <v>F0</v>
      </c>
      <c r="M400" s="168" t="str">
        <f ca="1" t="shared" si="34"/>
        <v>C2</v>
      </c>
      <c r="N400" s="168" t="str">
        <f ca="1" t="shared" si="35"/>
        <v>C2</v>
      </c>
      <c r="O400" s="157"/>
    </row>
    <row r="401" spans="1:15" s="97" customFormat="1" ht="45" customHeight="1" thickTop="1">
      <c r="A401" s="116"/>
      <c r="B401" s="109" t="s">
        <v>333</v>
      </c>
      <c r="C401" s="195" t="s">
        <v>562</v>
      </c>
      <c r="D401" s="195"/>
      <c r="E401" s="195"/>
      <c r="F401" s="195"/>
      <c r="G401" s="195"/>
      <c r="H401" s="196"/>
      <c r="I401" s="167" t="str">
        <f ca="1" t="shared" si="31"/>
        <v>LOCKED</v>
      </c>
      <c r="J401" s="2" t="str">
        <f t="shared" si="32"/>
        <v>THIN BITUMINOUS OVERLAY: HOSMER BOULEVARD - CUTHBERTSON AVENUE TO CORYDON AVENUE</v>
      </c>
      <c r="K401" s="3" t="e">
        <f>MATCH(J401,#REF!,0)</f>
        <v>#REF!</v>
      </c>
      <c r="L401" s="168" t="str">
        <f ca="1" t="shared" si="33"/>
        <v>G</v>
      </c>
      <c r="M401" s="168" t="str">
        <f ca="1" t="shared" si="34"/>
        <v>G</v>
      </c>
      <c r="N401" s="168" t="str">
        <f ca="1" t="shared" si="35"/>
        <v>G</v>
      </c>
      <c r="O401" s="157"/>
    </row>
    <row r="402" spans="1:15" s="97" customFormat="1" ht="41.25" customHeight="1">
      <c r="A402" s="116"/>
      <c r="B402" s="117"/>
      <c r="C402" s="118" t="s">
        <v>149</v>
      </c>
      <c r="D402" s="119"/>
      <c r="E402" s="120" t="s">
        <v>126</v>
      </c>
      <c r="F402" s="121"/>
      <c r="G402" s="122" t="s">
        <v>126</v>
      </c>
      <c r="H402" s="123"/>
      <c r="I402" s="167" t="str">
        <f ca="1" t="shared" si="31"/>
        <v>LOCKED</v>
      </c>
      <c r="J402" s="2" t="str">
        <f t="shared" si="32"/>
        <v>EARTH AND BASE WORKS</v>
      </c>
      <c r="K402" s="3" t="e">
        <f>MATCH(J402,#REF!,0)</f>
        <v>#REF!</v>
      </c>
      <c r="L402" s="168" t="str">
        <f ca="1" t="shared" si="33"/>
        <v>,0</v>
      </c>
      <c r="M402" s="168" t="str">
        <f ca="1" t="shared" si="34"/>
        <v>C2</v>
      </c>
      <c r="N402" s="168" t="str">
        <f ca="1" t="shared" si="35"/>
        <v>C2</v>
      </c>
      <c r="O402" s="157"/>
    </row>
    <row r="403" spans="1:15" s="97" customFormat="1" ht="41.25" customHeight="1">
      <c r="A403" s="44" t="s">
        <v>178</v>
      </c>
      <c r="B403" s="39" t="s">
        <v>89</v>
      </c>
      <c r="C403" s="40" t="s">
        <v>206</v>
      </c>
      <c r="D403" s="41" t="s">
        <v>449</v>
      </c>
      <c r="E403" s="42" t="s">
        <v>132</v>
      </c>
      <c r="F403" s="36">
        <v>10</v>
      </c>
      <c r="G403" s="1"/>
      <c r="H403" s="43">
        <f>ROUND(G403*F403,2)</f>
        <v>0</v>
      </c>
      <c r="I403" s="167">
        <f ca="1" t="shared" si="31"/>
      </c>
      <c r="J403" s="2" t="str">
        <f t="shared" si="32"/>
        <v>A010Supplying and Placing Base Course MaterialCW 3110-R14m³</v>
      </c>
      <c r="K403" s="3" t="e">
        <f>MATCH(J403,#REF!,0)</f>
        <v>#REF!</v>
      </c>
      <c r="L403" s="168" t="str">
        <f ca="1" t="shared" si="33"/>
        <v>,0</v>
      </c>
      <c r="M403" s="168" t="str">
        <f ca="1" t="shared" si="34"/>
        <v>C2</v>
      </c>
      <c r="N403" s="168" t="str">
        <f ca="1" t="shared" si="35"/>
        <v>C2</v>
      </c>
      <c r="O403" s="157"/>
    </row>
    <row r="404" spans="1:15" s="97" customFormat="1" ht="34.5" customHeight="1">
      <c r="A404" s="47" t="s">
        <v>179</v>
      </c>
      <c r="B404" s="48" t="s">
        <v>90</v>
      </c>
      <c r="C404" s="49" t="s">
        <v>66</v>
      </c>
      <c r="D404" s="50" t="s">
        <v>448</v>
      </c>
      <c r="E404" s="51" t="s">
        <v>131</v>
      </c>
      <c r="F404" s="36">
        <v>50</v>
      </c>
      <c r="G404" s="1"/>
      <c r="H404" s="52">
        <f>ROUND(G404*F404,2)</f>
        <v>0</v>
      </c>
      <c r="I404" s="167">
        <f ca="1" t="shared" si="31"/>
      </c>
      <c r="J404" s="2" t="str">
        <f t="shared" si="32"/>
        <v>A012Grading of BoulevardsCW 3110-R14m²</v>
      </c>
      <c r="K404" s="3" t="e">
        <f>MATCH(J404,#REF!,0)</f>
        <v>#REF!</v>
      </c>
      <c r="L404" s="168" t="str">
        <f ca="1" t="shared" si="33"/>
        <v>,0</v>
      </c>
      <c r="M404" s="168" t="str">
        <f ca="1" t="shared" si="34"/>
        <v>C2</v>
      </c>
      <c r="N404" s="168" t="str">
        <f ca="1" t="shared" si="35"/>
        <v>C2</v>
      </c>
      <c r="O404" s="157"/>
    </row>
    <row r="405" spans="1:15" s="97" customFormat="1" ht="31.5" customHeight="1">
      <c r="A405" s="116"/>
      <c r="B405" s="117"/>
      <c r="C405" s="103" t="s">
        <v>360</v>
      </c>
      <c r="D405" s="119"/>
      <c r="E405" s="120"/>
      <c r="F405" s="36"/>
      <c r="G405" s="122"/>
      <c r="H405" s="123"/>
      <c r="I405" s="167" t="str">
        <f ca="1" t="shared" si="31"/>
        <v>LOCKED</v>
      </c>
      <c r="J405" s="2" t="str">
        <f t="shared" si="32"/>
        <v>ROADWORK - REMOVALS/RENEWALS</v>
      </c>
      <c r="K405" s="3" t="e">
        <f>MATCH(J405,#REF!,0)</f>
        <v>#REF!</v>
      </c>
      <c r="L405" s="168" t="str">
        <f ca="1" t="shared" si="33"/>
        <v>,0</v>
      </c>
      <c r="M405" s="168" t="str">
        <f ca="1" t="shared" si="34"/>
        <v>C2</v>
      </c>
      <c r="N405" s="168" t="str">
        <f ca="1" t="shared" si="35"/>
        <v>C2</v>
      </c>
      <c r="O405" s="157"/>
    </row>
    <row r="406" spans="1:15" s="97" customFormat="1" ht="32.25" customHeight="1">
      <c r="A406" s="58" t="s">
        <v>225</v>
      </c>
      <c r="B406" s="48" t="s">
        <v>91</v>
      </c>
      <c r="C406" s="49" t="s">
        <v>203</v>
      </c>
      <c r="D406" s="50" t="s">
        <v>448</v>
      </c>
      <c r="E406" s="51"/>
      <c r="F406" s="36"/>
      <c r="G406" s="59"/>
      <c r="H406" s="52"/>
      <c r="I406" s="167" t="str">
        <f ca="1" t="shared" si="31"/>
        <v>LOCKED</v>
      </c>
      <c r="J406" s="2" t="str">
        <f t="shared" si="32"/>
        <v>B001Pavement RemovalCW 3110-R14</v>
      </c>
      <c r="K406" s="3" t="e">
        <f>MATCH(J406,#REF!,0)</f>
        <v>#REF!</v>
      </c>
      <c r="L406" s="168" t="str">
        <f ca="1" t="shared" si="33"/>
        <v>,0</v>
      </c>
      <c r="M406" s="168" t="str">
        <f ca="1" t="shared" si="34"/>
        <v>G</v>
      </c>
      <c r="N406" s="168" t="str">
        <f ca="1" t="shared" si="35"/>
        <v>C2</v>
      </c>
      <c r="O406" s="157"/>
    </row>
    <row r="407" spans="1:15" s="97" customFormat="1" ht="39.75" customHeight="1">
      <c r="A407" s="58" t="s">
        <v>183</v>
      </c>
      <c r="B407" s="60" t="s">
        <v>214</v>
      </c>
      <c r="C407" s="49" t="s">
        <v>205</v>
      </c>
      <c r="D407" s="50" t="s">
        <v>126</v>
      </c>
      <c r="E407" s="51" t="s">
        <v>131</v>
      </c>
      <c r="F407" s="36">
        <v>25</v>
      </c>
      <c r="G407" s="1"/>
      <c r="H407" s="52">
        <f>ROUND(G407*F407,2)</f>
        <v>0</v>
      </c>
      <c r="I407" s="167">
        <f ca="1" t="shared" si="31"/>
      </c>
      <c r="J407" s="2" t="str">
        <f t="shared" si="32"/>
        <v>B003Asphalt Pavementm²</v>
      </c>
      <c r="K407" s="3" t="e">
        <f>MATCH(J407,#REF!,0)</f>
        <v>#REF!</v>
      </c>
      <c r="L407" s="168" t="str">
        <f ca="1" t="shared" si="33"/>
        <v>,0</v>
      </c>
      <c r="M407" s="168" t="str">
        <f ca="1" t="shared" si="34"/>
        <v>C2</v>
      </c>
      <c r="N407" s="168" t="str">
        <f ca="1" t="shared" si="35"/>
        <v>C2</v>
      </c>
      <c r="O407" s="157"/>
    </row>
    <row r="408" spans="1:15" s="97" customFormat="1" ht="33" customHeight="1">
      <c r="A408" s="69" t="s">
        <v>187</v>
      </c>
      <c r="B408" s="48" t="s">
        <v>92</v>
      </c>
      <c r="C408" s="40" t="s">
        <v>277</v>
      </c>
      <c r="D408" s="41" t="s">
        <v>361</v>
      </c>
      <c r="E408" s="42"/>
      <c r="F408" s="36"/>
      <c r="G408" s="45"/>
      <c r="H408" s="43"/>
      <c r="I408" s="167" t="str">
        <f ca="1" t="shared" si="31"/>
        <v>LOCKED</v>
      </c>
      <c r="J408" s="2" t="str">
        <f t="shared" si="32"/>
        <v>B017Partial Slab PatchesCW 3230-R6</v>
      </c>
      <c r="K408" s="3" t="e">
        <f>MATCH(J408,#REF!,0)</f>
        <v>#REF!</v>
      </c>
      <c r="L408" s="168" t="str">
        <f ca="1" t="shared" si="33"/>
        <v>,0</v>
      </c>
      <c r="M408" s="168" t="str">
        <f ca="1" t="shared" si="34"/>
        <v>G</v>
      </c>
      <c r="N408" s="168" t="str">
        <f ca="1" t="shared" si="35"/>
        <v>C2</v>
      </c>
      <c r="O408" s="157"/>
    </row>
    <row r="409" spans="1:15" s="97" customFormat="1" ht="33.75" customHeight="1">
      <c r="A409" s="69" t="s">
        <v>190</v>
      </c>
      <c r="B409" s="60" t="s">
        <v>214</v>
      </c>
      <c r="C409" s="40" t="s">
        <v>143</v>
      </c>
      <c r="D409" s="41" t="s">
        <v>126</v>
      </c>
      <c r="E409" s="42" t="s">
        <v>131</v>
      </c>
      <c r="F409" s="36">
        <v>12</v>
      </c>
      <c r="G409" s="1"/>
      <c r="H409" s="43">
        <f>ROUND(G409*F409,2)</f>
        <v>0</v>
      </c>
      <c r="I409" s="167">
        <f ca="1" t="shared" si="31"/>
      </c>
      <c r="J409" s="2" t="str">
        <f t="shared" si="32"/>
        <v>B030150 mm Concrete Pavement (Type A)m²</v>
      </c>
      <c r="K409" s="3" t="e">
        <f>MATCH(J409,#REF!,0)</f>
        <v>#REF!</v>
      </c>
      <c r="L409" s="168" t="str">
        <f ca="1" t="shared" si="33"/>
        <v>,0</v>
      </c>
      <c r="M409" s="168" t="str">
        <f ca="1" t="shared" si="34"/>
        <v>C2</v>
      </c>
      <c r="N409" s="168" t="str">
        <f ca="1" t="shared" si="35"/>
        <v>C2</v>
      </c>
      <c r="O409" s="157"/>
    </row>
    <row r="410" spans="1:15" s="97" customFormat="1" ht="45" customHeight="1">
      <c r="A410" s="69" t="s">
        <v>191</v>
      </c>
      <c r="B410" s="46" t="s">
        <v>215</v>
      </c>
      <c r="C410" s="40" t="s">
        <v>144</v>
      </c>
      <c r="D410" s="41" t="s">
        <v>126</v>
      </c>
      <c r="E410" s="42" t="s">
        <v>131</v>
      </c>
      <c r="F410" s="36">
        <v>25</v>
      </c>
      <c r="G410" s="1"/>
      <c r="H410" s="43">
        <f>ROUND(G410*F410,2)</f>
        <v>0</v>
      </c>
      <c r="I410" s="167">
        <f ca="1" t="shared" si="31"/>
      </c>
      <c r="J410" s="2" t="str">
        <f t="shared" si="32"/>
        <v>B031150 mm Concrete Pavement (Type B)m²</v>
      </c>
      <c r="K410" s="3" t="e">
        <f>MATCH(J410,#REF!,0)</f>
        <v>#REF!</v>
      </c>
      <c r="L410" s="168" t="str">
        <f ca="1" t="shared" si="33"/>
        <v>,0</v>
      </c>
      <c r="M410" s="168" t="str">
        <f ca="1" t="shared" si="34"/>
        <v>C2</v>
      </c>
      <c r="N410" s="168" t="str">
        <f ca="1" t="shared" si="35"/>
        <v>C2</v>
      </c>
      <c r="O410" s="157"/>
    </row>
    <row r="411" spans="1:15" s="97" customFormat="1" ht="36" customHeight="1">
      <c r="A411" s="69" t="s">
        <v>193</v>
      </c>
      <c r="B411" s="39" t="s">
        <v>93</v>
      </c>
      <c r="C411" s="40" t="s">
        <v>114</v>
      </c>
      <c r="D411" s="41" t="s">
        <v>362</v>
      </c>
      <c r="E411" s="42"/>
      <c r="F411" s="36"/>
      <c r="G411" s="43"/>
      <c r="H411" s="43"/>
      <c r="I411" s="167" t="str">
        <f ca="1" t="shared" si="31"/>
        <v>LOCKED</v>
      </c>
      <c r="J411" s="2" t="str">
        <f t="shared" si="32"/>
        <v>B094Drilled DowelsCW 3230-R6</v>
      </c>
      <c r="K411" s="3" t="e">
        <f>MATCH(J411,#REF!,0)</f>
        <v>#REF!</v>
      </c>
      <c r="L411" s="168" t="str">
        <f ca="1" t="shared" si="33"/>
        <v>,0</v>
      </c>
      <c r="M411" s="168" t="str">
        <f ca="1" t="shared" si="34"/>
        <v>C2</v>
      </c>
      <c r="N411" s="168" t="str">
        <f ca="1" t="shared" si="35"/>
        <v>C2</v>
      </c>
      <c r="O411" s="157"/>
    </row>
    <row r="412" spans="1:15" s="97" customFormat="1" ht="45" customHeight="1">
      <c r="A412" s="69" t="s">
        <v>194</v>
      </c>
      <c r="B412" s="46" t="s">
        <v>214</v>
      </c>
      <c r="C412" s="40" t="s">
        <v>140</v>
      </c>
      <c r="D412" s="41"/>
      <c r="E412" s="42" t="s">
        <v>134</v>
      </c>
      <c r="F412" s="36">
        <v>10</v>
      </c>
      <c r="G412" s="1"/>
      <c r="H412" s="43">
        <f>ROUND(G412*F412,2)</f>
        <v>0</v>
      </c>
      <c r="I412" s="167">
        <f ca="1" t="shared" si="31"/>
      </c>
      <c r="J412" s="2" t="str">
        <f t="shared" si="32"/>
        <v>B09519.1 mm Diametereach</v>
      </c>
      <c r="K412" s="3" t="e">
        <f>MATCH(J412,#REF!,0)</f>
        <v>#REF!</v>
      </c>
      <c r="L412" s="168" t="str">
        <f ca="1" t="shared" si="33"/>
        <v>,0</v>
      </c>
      <c r="M412" s="168" t="str">
        <f ca="1" t="shared" si="34"/>
        <v>C2</v>
      </c>
      <c r="N412" s="168" t="str">
        <f ca="1" t="shared" si="35"/>
        <v>C2</v>
      </c>
      <c r="O412" s="157"/>
    </row>
    <row r="413" spans="1:15" s="97" customFormat="1" ht="36" customHeight="1">
      <c r="A413" s="69" t="s">
        <v>195</v>
      </c>
      <c r="B413" s="39" t="s">
        <v>316</v>
      </c>
      <c r="C413" s="40" t="s">
        <v>115</v>
      </c>
      <c r="D413" s="41" t="s">
        <v>362</v>
      </c>
      <c r="E413" s="42"/>
      <c r="F413" s="36"/>
      <c r="G413" s="43"/>
      <c r="H413" s="43"/>
      <c r="I413" s="167" t="str">
        <f ca="1" t="shared" si="31"/>
        <v>LOCKED</v>
      </c>
      <c r="J413" s="2" t="str">
        <f t="shared" si="32"/>
        <v>B097Drilled Tie BarsCW 3230-R6</v>
      </c>
      <c r="K413" s="3" t="e">
        <f>MATCH(J413,#REF!,0)</f>
        <v>#REF!</v>
      </c>
      <c r="L413" s="168" t="str">
        <f ca="1" t="shared" si="33"/>
        <v>,0</v>
      </c>
      <c r="M413" s="168" t="str">
        <f ca="1" t="shared" si="34"/>
        <v>C2</v>
      </c>
      <c r="N413" s="168" t="str">
        <f ca="1" t="shared" si="35"/>
        <v>C2</v>
      </c>
      <c r="O413" s="157"/>
    </row>
    <row r="414" spans="1:15" s="97" customFormat="1" ht="42" customHeight="1">
      <c r="A414" s="69" t="s">
        <v>196</v>
      </c>
      <c r="B414" s="46" t="s">
        <v>214</v>
      </c>
      <c r="C414" s="40" t="s">
        <v>139</v>
      </c>
      <c r="D414" s="41"/>
      <c r="E414" s="42" t="s">
        <v>134</v>
      </c>
      <c r="F414" s="36">
        <v>10</v>
      </c>
      <c r="G414" s="1"/>
      <c r="H414" s="43">
        <f>ROUND(G414*F414,2)</f>
        <v>0</v>
      </c>
      <c r="I414" s="167">
        <f ca="1" t="shared" si="31"/>
      </c>
      <c r="J414" s="2" t="str">
        <f t="shared" si="32"/>
        <v>B09820 M Deformed Tie Bareach</v>
      </c>
      <c r="K414" s="3" t="e">
        <f>MATCH(J414,#REF!,0)</f>
        <v>#REF!</v>
      </c>
      <c r="L414" s="168" t="str">
        <f ca="1" t="shared" si="33"/>
        <v>,0</v>
      </c>
      <c r="M414" s="168" t="str">
        <f ca="1" t="shared" si="34"/>
        <v>C2</v>
      </c>
      <c r="N414" s="168" t="str">
        <f ca="1" t="shared" si="35"/>
        <v>C2</v>
      </c>
      <c r="O414" s="157"/>
    </row>
    <row r="415" spans="1:15" s="97" customFormat="1" ht="34.5" customHeight="1">
      <c r="A415" s="58" t="s">
        <v>402</v>
      </c>
      <c r="B415" s="48" t="s">
        <v>94</v>
      </c>
      <c r="C415" s="49" t="s">
        <v>209</v>
      </c>
      <c r="D415" s="50" t="s">
        <v>452</v>
      </c>
      <c r="E415" s="51"/>
      <c r="F415" s="36"/>
      <c r="G415" s="59"/>
      <c r="H415" s="52"/>
      <c r="I415" s="167" t="str">
        <f ca="1" t="shared" si="31"/>
        <v>LOCKED</v>
      </c>
      <c r="J415" s="2" t="str">
        <f t="shared" si="32"/>
        <v>B114rlMiscellaneous Concrete Slab RenewalCW 3235-R8</v>
      </c>
      <c r="K415" s="3" t="e">
        <f>MATCH(J415,#REF!,0)</f>
        <v>#REF!</v>
      </c>
      <c r="L415" s="168" t="str">
        <f ca="1" t="shared" si="33"/>
        <v>,0</v>
      </c>
      <c r="M415" s="168" t="str">
        <f ca="1" t="shared" si="34"/>
        <v>G</v>
      </c>
      <c r="N415" s="168" t="str">
        <f ca="1" t="shared" si="35"/>
        <v>C2</v>
      </c>
      <c r="O415" s="157"/>
    </row>
    <row r="416" spans="1:15" s="97" customFormat="1" ht="35.25" customHeight="1">
      <c r="A416" s="58" t="s">
        <v>403</v>
      </c>
      <c r="B416" s="60" t="s">
        <v>214</v>
      </c>
      <c r="C416" s="49" t="s">
        <v>453</v>
      </c>
      <c r="D416" s="50" t="s">
        <v>239</v>
      </c>
      <c r="E416" s="51"/>
      <c r="F416" s="36"/>
      <c r="G416" s="59"/>
      <c r="H416" s="52"/>
      <c r="I416" s="167" t="str">
        <f ca="1" t="shared" si="31"/>
        <v>LOCKED</v>
      </c>
      <c r="J416" s="2" t="str">
        <f t="shared" si="32"/>
        <v>B118rl100 mm SidewalkSD-228A</v>
      </c>
      <c r="K416" s="3" t="e">
        <f>MATCH(J416,#REF!,0)</f>
        <v>#REF!</v>
      </c>
      <c r="L416" s="168" t="str">
        <f ca="1" t="shared" si="33"/>
        <v>,0</v>
      </c>
      <c r="M416" s="168" t="str">
        <f ca="1" t="shared" si="34"/>
        <v>G</v>
      </c>
      <c r="N416" s="168" t="str">
        <f ca="1" t="shared" si="35"/>
        <v>C2</v>
      </c>
      <c r="O416" s="157"/>
    </row>
    <row r="417" spans="1:15" s="97" customFormat="1" ht="36" customHeight="1">
      <c r="A417" s="58" t="s">
        <v>404</v>
      </c>
      <c r="B417" s="60" t="s">
        <v>363</v>
      </c>
      <c r="C417" s="49" t="s">
        <v>364</v>
      </c>
      <c r="D417" s="50"/>
      <c r="E417" s="51" t="s">
        <v>131</v>
      </c>
      <c r="F417" s="36">
        <v>50</v>
      </c>
      <c r="G417" s="1"/>
      <c r="H417" s="52">
        <f>ROUND(G417*F417,2)</f>
        <v>0</v>
      </c>
      <c r="I417" s="167">
        <f ca="1" t="shared" si="31"/>
      </c>
      <c r="J417" s="2" t="str">
        <f t="shared" si="32"/>
        <v>B119rlLess than 5 sq.m.m²</v>
      </c>
      <c r="K417" s="3" t="e">
        <f>MATCH(J417,#REF!,0)</f>
        <v>#REF!</v>
      </c>
      <c r="L417" s="168" t="str">
        <f ca="1" t="shared" si="33"/>
        <v>,0</v>
      </c>
      <c r="M417" s="168" t="str">
        <f ca="1" t="shared" si="34"/>
        <v>C2</v>
      </c>
      <c r="N417" s="168" t="str">
        <f ca="1" t="shared" si="35"/>
        <v>C2</v>
      </c>
      <c r="O417" s="157"/>
    </row>
    <row r="418" spans="1:15" s="97" customFormat="1" ht="36" customHeight="1">
      <c r="A418" s="58" t="s">
        <v>405</v>
      </c>
      <c r="B418" s="60" t="s">
        <v>365</v>
      </c>
      <c r="C418" s="49" t="s">
        <v>366</v>
      </c>
      <c r="D418" s="50"/>
      <c r="E418" s="51" t="s">
        <v>131</v>
      </c>
      <c r="F418" s="36">
        <v>190</v>
      </c>
      <c r="G418" s="1"/>
      <c r="H418" s="52">
        <f>ROUND(G418*F418,2)</f>
        <v>0</v>
      </c>
      <c r="I418" s="167">
        <f ca="1" t="shared" si="31"/>
      </c>
      <c r="J418" s="2" t="str">
        <f t="shared" si="32"/>
        <v>B120rl5 sq.m. to 20 sq.m.m²</v>
      </c>
      <c r="K418" s="3" t="e">
        <f>MATCH(J418,#REF!,0)</f>
        <v>#REF!</v>
      </c>
      <c r="L418" s="168" t="str">
        <f ca="1" t="shared" si="33"/>
        <v>,0</v>
      </c>
      <c r="M418" s="168" t="str">
        <f ca="1" t="shared" si="34"/>
        <v>C2</v>
      </c>
      <c r="N418" s="168" t="str">
        <f ca="1" t="shared" si="35"/>
        <v>C2</v>
      </c>
      <c r="O418" s="157"/>
    </row>
    <row r="419" spans="1:15" s="97" customFormat="1" ht="39.75" customHeight="1">
      <c r="A419" s="58" t="s">
        <v>406</v>
      </c>
      <c r="B419" s="60" t="s">
        <v>367</v>
      </c>
      <c r="C419" s="49" t="s">
        <v>368</v>
      </c>
      <c r="D419" s="50" t="s">
        <v>126</v>
      </c>
      <c r="E419" s="51" t="s">
        <v>131</v>
      </c>
      <c r="F419" s="36">
        <v>90</v>
      </c>
      <c r="G419" s="1"/>
      <c r="H419" s="52">
        <f>ROUND(G419*F419,2)</f>
        <v>0</v>
      </c>
      <c r="I419" s="167">
        <f ca="1" t="shared" si="31"/>
      </c>
      <c r="J419" s="2" t="str">
        <f t="shared" si="32"/>
        <v>B121rlGreater than 20 sq.m.m²</v>
      </c>
      <c r="K419" s="3" t="e">
        <f>MATCH(J419,#REF!,0)</f>
        <v>#REF!</v>
      </c>
      <c r="L419" s="168" t="str">
        <f ca="1" t="shared" si="33"/>
        <v>,0</v>
      </c>
      <c r="M419" s="168" t="str">
        <f ca="1" t="shared" si="34"/>
        <v>C2</v>
      </c>
      <c r="N419" s="168" t="str">
        <f ca="1" t="shared" si="35"/>
        <v>C2</v>
      </c>
      <c r="O419" s="157"/>
    </row>
    <row r="420" spans="1:15" s="97" customFormat="1" ht="36" customHeight="1">
      <c r="A420" s="58" t="s">
        <v>412</v>
      </c>
      <c r="B420" s="48" t="s">
        <v>95</v>
      </c>
      <c r="C420" s="49" t="s">
        <v>110</v>
      </c>
      <c r="D420" s="50" t="s">
        <v>408</v>
      </c>
      <c r="E420" s="51"/>
      <c r="F420" s="36"/>
      <c r="G420" s="59"/>
      <c r="H420" s="52"/>
      <c r="I420" s="167" t="str">
        <f ca="1" t="shared" si="31"/>
        <v>LOCKED</v>
      </c>
      <c r="J420" s="2" t="str">
        <f t="shared" si="32"/>
        <v>B154rlConcrete Curb RenewalCW 3240-R8</v>
      </c>
      <c r="K420" s="3" t="e">
        <f>MATCH(J420,#REF!,0)</f>
        <v>#REF!</v>
      </c>
      <c r="L420" s="168" t="str">
        <f ca="1" t="shared" si="33"/>
        <v>,0</v>
      </c>
      <c r="M420" s="168" t="str">
        <f ca="1" t="shared" si="34"/>
        <v>G</v>
      </c>
      <c r="N420" s="168" t="str">
        <f ca="1" t="shared" si="35"/>
        <v>C2</v>
      </c>
      <c r="O420" s="157"/>
    </row>
    <row r="421" spans="1:15" s="97" customFormat="1" ht="38.25" customHeight="1">
      <c r="A421" s="58" t="s">
        <v>413</v>
      </c>
      <c r="B421" s="60" t="s">
        <v>214</v>
      </c>
      <c r="C421" s="49" t="s">
        <v>455</v>
      </c>
      <c r="D421" s="50" t="s">
        <v>369</v>
      </c>
      <c r="E421" s="51"/>
      <c r="F421" s="36"/>
      <c r="G421" s="68"/>
      <c r="H421" s="52"/>
      <c r="I421" s="167" t="str">
        <f ca="1" t="shared" si="31"/>
        <v>LOCKED</v>
      </c>
      <c r="J421" s="2" t="str">
        <f t="shared" si="32"/>
        <v>B155rlBarrier (150 mm ht, Dowelled)SD-205,SD-206A</v>
      </c>
      <c r="K421" s="3" t="e">
        <f>MATCH(J421,#REF!,0)</f>
        <v>#REF!</v>
      </c>
      <c r="L421" s="168" t="str">
        <f ca="1" t="shared" si="33"/>
        <v>,0</v>
      </c>
      <c r="M421" s="168" t="str">
        <f ca="1" t="shared" si="34"/>
        <v>C2</v>
      </c>
      <c r="N421" s="168" t="str">
        <f ca="1" t="shared" si="35"/>
        <v>C2</v>
      </c>
      <c r="O421" s="157"/>
    </row>
    <row r="422" spans="1:15" s="97" customFormat="1" ht="36.75" customHeight="1">
      <c r="A422" s="58" t="s">
        <v>414</v>
      </c>
      <c r="B422" s="60" t="s">
        <v>363</v>
      </c>
      <c r="C422" s="49" t="s">
        <v>370</v>
      </c>
      <c r="D422" s="50"/>
      <c r="E422" s="51" t="s">
        <v>135</v>
      </c>
      <c r="F422" s="36">
        <v>10</v>
      </c>
      <c r="G422" s="1"/>
      <c r="H422" s="52">
        <f>ROUND(G422*F422,2)</f>
        <v>0</v>
      </c>
      <c r="I422" s="167">
        <f ca="1" t="shared" si="31"/>
      </c>
      <c r="J422" s="2" t="str">
        <f t="shared" si="32"/>
        <v>B156rlLess than 3 mm</v>
      </c>
      <c r="K422" s="3" t="e">
        <f>MATCH(J422,#REF!,0)</f>
        <v>#REF!</v>
      </c>
      <c r="L422" s="168" t="str">
        <f ca="1" t="shared" si="33"/>
        <v>,0</v>
      </c>
      <c r="M422" s="168" t="str">
        <f ca="1" t="shared" si="34"/>
        <v>C2</v>
      </c>
      <c r="N422" s="168" t="str">
        <f ca="1" t="shared" si="35"/>
        <v>C2</v>
      </c>
      <c r="O422" s="157"/>
    </row>
    <row r="423" spans="1:15" s="97" customFormat="1" ht="36" customHeight="1">
      <c r="A423" s="69" t="s">
        <v>415</v>
      </c>
      <c r="B423" s="46" t="s">
        <v>365</v>
      </c>
      <c r="C423" s="40" t="s">
        <v>371</v>
      </c>
      <c r="D423" s="41"/>
      <c r="E423" s="42" t="s">
        <v>135</v>
      </c>
      <c r="F423" s="36">
        <v>110</v>
      </c>
      <c r="G423" s="1"/>
      <c r="H423" s="43">
        <f>ROUND(G423*F423,2)</f>
        <v>0</v>
      </c>
      <c r="I423" s="167">
        <f ca="1" t="shared" si="31"/>
      </c>
      <c r="J423" s="2" t="str">
        <f t="shared" si="32"/>
        <v>B157rl3 m to 30 mm</v>
      </c>
      <c r="K423" s="3" t="e">
        <f>MATCH(J423,#REF!,0)</f>
        <v>#REF!</v>
      </c>
      <c r="L423" s="168" t="str">
        <f ca="1" t="shared" si="33"/>
        <v>,0</v>
      </c>
      <c r="M423" s="168" t="str">
        <f ca="1" t="shared" si="34"/>
        <v>C2</v>
      </c>
      <c r="N423" s="168" t="str">
        <f ca="1" t="shared" si="35"/>
        <v>C2</v>
      </c>
      <c r="O423" s="157"/>
    </row>
    <row r="424" spans="1:15" s="97" customFormat="1" ht="36.75" customHeight="1">
      <c r="A424" s="69" t="s">
        <v>419</v>
      </c>
      <c r="B424" s="61" t="s">
        <v>215</v>
      </c>
      <c r="C424" s="83" t="s">
        <v>563</v>
      </c>
      <c r="D424" s="84" t="s">
        <v>375</v>
      </c>
      <c r="E424" s="85" t="s">
        <v>135</v>
      </c>
      <c r="F424" s="65">
        <v>7</v>
      </c>
      <c r="G424" s="159"/>
      <c r="H424" s="86">
        <f>ROUND(G424*F424,2)</f>
        <v>0</v>
      </c>
      <c r="I424" s="167">
        <f ca="1" t="shared" si="31"/>
      </c>
      <c r="J424" s="2" t="str">
        <f t="shared" si="32"/>
        <v>B214rlCurb Ramp (10-15 mm ht. Monolithic)SD-229C,Dm</v>
      </c>
      <c r="K424" s="3" t="e">
        <f>MATCH(J424,#REF!,0)</f>
        <v>#REF!</v>
      </c>
      <c r="L424" s="168" t="str">
        <f ca="1" t="shared" si="33"/>
        <v>,0</v>
      </c>
      <c r="M424" s="168" t="str">
        <f ca="1" t="shared" si="34"/>
        <v>C2</v>
      </c>
      <c r="N424" s="168" t="str">
        <f ca="1" t="shared" si="35"/>
        <v>C2</v>
      </c>
      <c r="O424" s="157"/>
    </row>
    <row r="425" spans="1:15" s="97" customFormat="1" ht="59.25" customHeight="1">
      <c r="A425" s="69"/>
      <c r="B425" s="60"/>
      <c r="C425" s="72" t="s">
        <v>480</v>
      </c>
      <c r="D425" s="41"/>
      <c r="E425" s="42"/>
      <c r="F425" s="36"/>
      <c r="G425" s="43"/>
      <c r="H425" s="104"/>
      <c r="I425" s="167" t="str">
        <f ca="1" t="shared" si="31"/>
        <v>LOCKED</v>
      </c>
      <c r="J425" s="2" t="str">
        <f t="shared" si="32"/>
        <v>ROADWORK - REMOVALS/RENEWALS (Cont'd.)</v>
      </c>
      <c r="K425" s="3" t="e">
        <f>MATCH(J425,#REF!,0)</f>
        <v>#REF!</v>
      </c>
      <c r="L425" s="168" t="str">
        <f ca="1" t="shared" si="33"/>
        <v>,0</v>
      </c>
      <c r="M425" s="168" t="str">
        <f ca="1" t="shared" si="34"/>
        <v>C2</v>
      </c>
      <c r="N425" s="168" t="str">
        <f ca="1" t="shared" si="35"/>
        <v>C2</v>
      </c>
      <c r="O425" s="157"/>
    </row>
    <row r="426" spans="1:15" s="97" customFormat="1" ht="45" customHeight="1">
      <c r="A426" s="58" t="s">
        <v>284</v>
      </c>
      <c r="B426" s="48" t="s">
        <v>269</v>
      </c>
      <c r="C426" s="49" t="s">
        <v>118</v>
      </c>
      <c r="D426" s="50" t="s">
        <v>386</v>
      </c>
      <c r="E426" s="51" t="s">
        <v>131</v>
      </c>
      <c r="F426" s="36">
        <v>10</v>
      </c>
      <c r="G426" s="1"/>
      <c r="H426" s="68">
        <f>ROUND(G426*F426,2)</f>
        <v>0</v>
      </c>
      <c r="I426" s="167">
        <f ca="1" t="shared" si="31"/>
      </c>
      <c r="J426" s="2" t="str">
        <f t="shared" si="32"/>
        <v>B189Regrading Existing Interlocking Paving StonesCW 3330-R5m²</v>
      </c>
      <c r="K426" s="3" t="e">
        <f>MATCH(J426,#REF!,0)</f>
        <v>#REF!</v>
      </c>
      <c r="L426" s="168" t="str">
        <f ca="1" t="shared" si="33"/>
        <v>,0</v>
      </c>
      <c r="M426" s="168" t="str">
        <f ca="1" t="shared" si="34"/>
        <v>C2</v>
      </c>
      <c r="N426" s="168" t="str">
        <f ca="1" t="shared" si="35"/>
        <v>C2</v>
      </c>
      <c r="O426" s="157"/>
    </row>
    <row r="427" spans="1:15" s="97" customFormat="1" ht="34.5" customHeight="1">
      <c r="A427" s="69" t="s">
        <v>285</v>
      </c>
      <c r="B427" s="48" t="s">
        <v>96</v>
      </c>
      <c r="C427" s="40" t="s">
        <v>218</v>
      </c>
      <c r="D427" s="41" t="s">
        <v>387</v>
      </c>
      <c r="E427" s="158"/>
      <c r="F427" s="36"/>
      <c r="G427" s="45"/>
      <c r="H427" s="43"/>
      <c r="I427" s="167" t="str">
        <f ca="1" t="shared" si="31"/>
        <v>LOCKED</v>
      </c>
      <c r="J427" s="2" t="str">
        <f t="shared" si="32"/>
        <v>B190Construction of Asphaltic Concrete OverlayCW 3410-R8</v>
      </c>
      <c r="K427" s="3" t="e">
        <f>MATCH(J427,#REF!,0)</f>
        <v>#REF!</v>
      </c>
      <c r="L427" s="168" t="str">
        <f ca="1" t="shared" si="33"/>
        <v>,0</v>
      </c>
      <c r="M427" s="168" t="str">
        <f ca="1" t="shared" si="34"/>
        <v>G</v>
      </c>
      <c r="N427" s="168" t="str">
        <f ca="1" t="shared" si="35"/>
        <v>C2</v>
      </c>
      <c r="O427" s="157"/>
    </row>
    <row r="428" spans="1:15" s="97" customFormat="1" ht="34.5" customHeight="1">
      <c r="A428" s="69" t="s">
        <v>286</v>
      </c>
      <c r="B428" s="46" t="s">
        <v>214</v>
      </c>
      <c r="C428" s="40" t="s">
        <v>219</v>
      </c>
      <c r="D428" s="41"/>
      <c r="E428" s="42"/>
      <c r="F428" s="36"/>
      <c r="G428" s="45"/>
      <c r="H428" s="43"/>
      <c r="I428" s="167" t="str">
        <f ca="1" t="shared" si="31"/>
        <v>LOCKED</v>
      </c>
      <c r="J428" s="2" t="str">
        <f t="shared" si="32"/>
        <v>B191Main Line Paving</v>
      </c>
      <c r="K428" s="3" t="e">
        <f>MATCH(J428,#REF!,0)</f>
        <v>#REF!</v>
      </c>
      <c r="L428" s="168" t="str">
        <f ca="1" t="shared" si="33"/>
        <v>,0</v>
      </c>
      <c r="M428" s="168" t="str">
        <f ca="1" t="shared" si="34"/>
        <v>G</v>
      </c>
      <c r="N428" s="168" t="str">
        <f ca="1" t="shared" si="35"/>
        <v>C2</v>
      </c>
      <c r="O428" s="157"/>
    </row>
    <row r="429" spans="1:15" s="97" customFormat="1" ht="36" customHeight="1">
      <c r="A429" s="69" t="s">
        <v>287</v>
      </c>
      <c r="B429" s="46" t="s">
        <v>363</v>
      </c>
      <c r="C429" s="40" t="s">
        <v>376</v>
      </c>
      <c r="D429" s="41"/>
      <c r="E429" s="42" t="s">
        <v>133</v>
      </c>
      <c r="F429" s="36">
        <v>520</v>
      </c>
      <c r="G429" s="1"/>
      <c r="H429" s="43">
        <f>ROUND(G429*F429,2)</f>
        <v>0</v>
      </c>
      <c r="I429" s="167">
        <f ca="1" t="shared" si="31"/>
      </c>
      <c r="J429" s="2" t="str">
        <f t="shared" si="32"/>
        <v>B193Type IAtonne</v>
      </c>
      <c r="K429" s="3" t="e">
        <f>MATCH(J429,#REF!,0)</f>
        <v>#REF!</v>
      </c>
      <c r="L429" s="168" t="str">
        <f ca="1" t="shared" si="33"/>
        <v>,0</v>
      </c>
      <c r="M429" s="168" t="str">
        <f ca="1" t="shared" si="34"/>
        <v>C2</v>
      </c>
      <c r="N429" s="168" t="str">
        <f ca="1" t="shared" si="35"/>
        <v>C2</v>
      </c>
      <c r="O429" s="157"/>
    </row>
    <row r="430" spans="1:15" s="97" customFormat="1" ht="34.5" customHeight="1">
      <c r="A430" s="69" t="s">
        <v>288</v>
      </c>
      <c r="B430" s="46" t="s">
        <v>215</v>
      </c>
      <c r="C430" s="40" t="s">
        <v>220</v>
      </c>
      <c r="D430" s="41"/>
      <c r="E430" s="42"/>
      <c r="F430" s="36"/>
      <c r="G430" s="45"/>
      <c r="H430" s="43"/>
      <c r="I430" s="167" t="str">
        <f ca="1" t="shared" si="31"/>
        <v>LOCKED</v>
      </c>
      <c r="J430" s="2" t="str">
        <f t="shared" si="32"/>
        <v>B194Tie-ins and Approaches</v>
      </c>
      <c r="K430" s="3" t="e">
        <f>MATCH(J430,#REF!,0)</f>
        <v>#REF!</v>
      </c>
      <c r="L430" s="168" t="str">
        <f ca="1" t="shared" si="33"/>
        <v>,0</v>
      </c>
      <c r="M430" s="168" t="str">
        <f ca="1" t="shared" si="34"/>
        <v>G</v>
      </c>
      <c r="N430" s="168" t="str">
        <f ca="1" t="shared" si="35"/>
        <v>C2</v>
      </c>
      <c r="O430" s="157"/>
    </row>
    <row r="431" spans="1:15" s="97" customFormat="1" ht="35.25" customHeight="1">
      <c r="A431" s="69" t="s">
        <v>289</v>
      </c>
      <c r="B431" s="46" t="s">
        <v>363</v>
      </c>
      <c r="C431" s="40" t="s">
        <v>376</v>
      </c>
      <c r="D431" s="41"/>
      <c r="E431" s="42" t="s">
        <v>133</v>
      </c>
      <c r="F431" s="36">
        <v>40</v>
      </c>
      <c r="G431" s="1"/>
      <c r="H431" s="43">
        <f>ROUND(G431*F431,2)</f>
        <v>0</v>
      </c>
      <c r="I431" s="167">
        <f ca="1" t="shared" si="31"/>
      </c>
      <c r="J431" s="2" t="str">
        <f t="shared" si="32"/>
        <v>B195Type IAtonne</v>
      </c>
      <c r="K431" s="3" t="e">
        <f>MATCH(J431,#REF!,0)</f>
        <v>#REF!</v>
      </c>
      <c r="L431" s="168" t="str">
        <f ca="1" t="shared" si="33"/>
        <v>,0</v>
      </c>
      <c r="M431" s="168" t="str">
        <f ca="1" t="shared" si="34"/>
        <v>C2</v>
      </c>
      <c r="N431" s="168" t="str">
        <f ca="1" t="shared" si="35"/>
        <v>C2</v>
      </c>
      <c r="O431" s="157"/>
    </row>
    <row r="432" spans="1:15" s="97" customFormat="1" ht="30.75" customHeight="1">
      <c r="A432" s="15"/>
      <c r="B432" s="105"/>
      <c r="C432" s="54" t="s">
        <v>377</v>
      </c>
      <c r="D432" s="55"/>
      <c r="E432" s="100"/>
      <c r="F432" s="36"/>
      <c r="G432" s="122"/>
      <c r="H432" s="57"/>
      <c r="I432" s="167" t="str">
        <f ca="1" t="shared" si="31"/>
        <v>LOCKED</v>
      </c>
      <c r="J432" s="2" t="str">
        <f t="shared" si="32"/>
        <v>ROADWORK - NEW CONSTRUCTION</v>
      </c>
      <c r="K432" s="3" t="e">
        <f>MATCH(J432,#REF!,0)</f>
        <v>#REF!</v>
      </c>
      <c r="L432" s="168" t="str">
        <f ca="1" t="shared" si="33"/>
        <v>,0</v>
      </c>
      <c r="M432" s="168" t="str">
        <f ca="1" t="shared" si="34"/>
        <v>C2</v>
      </c>
      <c r="N432" s="168" t="str">
        <f ca="1" t="shared" si="35"/>
        <v>C2</v>
      </c>
      <c r="O432" s="157"/>
    </row>
    <row r="433" spans="1:15" s="97" customFormat="1" ht="36.75" customHeight="1">
      <c r="A433" s="47" t="s">
        <v>6</v>
      </c>
      <c r="B433" s="48" t="s">
        <v>270</v>
      </c>
      <c r="C433" s="49" t="s">
        <v>82</v>
      </c>
      <c r="D433" s="50" t="s">
        <v>386</v>
      </c>
      <c r="E433" s="51" t="s">
        <v>131</v>
      </c>
      <c r="F433" s="36">
        <v>5</v>
      </c>
      <c r="G433" s="1"/>
      <c r="H433" s="52">
        <f>ROUND(G433*F433,2)</f>
        <v>0</v>
      </c>
      <c r="I433" s="167">
        <f ca="1" t="shared" si="31"/>
      </c>
      <c r="J433" s="2" t="str">
        <f t="shared" si="32"/>
        <v>C052Interlocking Paving StonesCW 3330-R5m²</v>
      </c>
      <c r="K433" s="3" t="e">
        <f>MATCH(J433,#REF!,0)</f>
        <v>#REF!</v>
      </c>
      <c r="L433" s="168" t="str">
        <f ca="1" t="shared" si="33"/>
        <v>,0</v>
      </c>
      <c r="M433" s="168" t="str">
        <f ca="1" t="shared" si="34"/>
        <v>C2</v>
      </c>
      <c r="N433" s="168" t="str">
        <f ca="1" t="shared" si="35"/>
        <v>C2</v>
      </c>
      <c r="O433" s="157"/>
    </row>
    <row r="434" spans="1:15" s="97" customFormat="1" ht="35.25" customHeight="1">
      <c r="A434" s="77"/>
      <c r="B434" s="78"/>
      <c r="C434" s="79" t="s">
        <v>152</v>
      </c>
      <c r="D434" s="80"/>
      <c r="E434" s="80"/>
      <c r="F434" s="36"/>
      <c r="G434" s="45"/>
      <c r="H434" s="81"/>
      <c r="I434" s="167" t="str">
        <f ca="1" t="shared" si="31"/>
        <v>LOCKED</v>
      </c>
      <c r="J434" s="2" t="str">
        <f t="shared" si="32"/>
        <v>JOINT AND CRACK SEALING</v>
      </c>
      <c r="K434" s="3" t="e">
        <f>MATCH(J434,#REF!,0)</f>
        <v>#REF!</v>
      </c>
      <c r="L434" s="168" t="str">
        <f ca="1" t="shared" si="33"/>
        <v>,0</v>
      </c>
      <c r="M434" s="168" t="str">
        <f ca="1" t="shared" si="34"/>
        <v>G</v>
      </c>
      <c r="N434" s="168" t="str">
        <f ca="1" t="shared" si="35"/>
        <v>F2</v>
      </c>
      <c r="O434" s="157"/>
    </row>
    <row r="435" spans="1:15" s="97" customFormat="1" ht="31.5" customHeight="1">
      <c r="A435" s="38" t="s">
        <v>308</v>
      </c>
      <c r="B435" s="48" t="s">
        <v>97</v>
      </c>
      <c r="C435" s="40" t="s">
        <v>54</v>
      </c>
      <c r="D435" s="41" t="s">
        <v>389</v>
      </c>
      <c r="E435" s="42" t="s">
        <v>135</v>
      </c>
      <c r="F435" s="36">
        <v>700</v>
      </c>
      <c r="G435" s="1"/>
      <c r="H435" s="43">
        <f>ROUND(G435*F435,2)</f>
        <v>0</v>
      </c>
      <c r="I435" s="167">
        <f ca="1" t="shared" si="31"/>
      </c>
      <c r="J435" s="2" t="str">
        <f t="shared" si="32"/>
        <v>D006Reflective Crack MaintenanceCW 3250-R7m</v>
      </c>
      <c r="K435" s="3" t="e">
        <f>MATCH(J435,#REF!,0)</f>
        <v>#REF!</v>
      </c>
      <c r="L435" s="168" t="str">
        <f ca="1" t="shared" si="33"/>
        <v>,0</v>
      </c>
      <c r="M435" s="168" t="str">
        <f ca="1" t="shared" si="34"/>
        <v>C2</v>
      </c>
      <c r="N435" s="168" t="str">
        <f ca="1" t="shared" si="35"/>
        <v>C2</v>
      </c>
      <c r="O435" s="157"/>
    </row>
    <row r="436" spans="1:15" s="97" customFormat="1" ht="45" customHeight="1">
      <c r="A436" s="15"/>
      <c r="B436" s="105"/>
      <c r="C436" s="54" t="s">
        <v>153</v>
      </c>
      <c r="D436" s="55"/>
      <c r="E436" s="93"/>
      <c r="F436" s="36"/>
      <c r="G436" s="122"/>
      <c r="H436" s="57"/>
      <c r="I436" s="167" t="str">
        <f ca="1" t="shared" si="31"/>
        <v>LOCKED</v>
      </c>
      <c r="J436" s="2" t="str">
        <f t="shared" si="32"/>
        <v>ASSOCIATED DRAINAGE AND UNDERGROUND WORKS</v>
      </c>
      <c r="K436" s="3" t="e">
        <f>MATCH(J436,#REF!,0)</f>
        <v>#REF!</v>
      </c>
      <c r="L436" s="168" t="str">
        <f ca="1" t="shared" si="33"/>
        <v>,0</v>
      </c>
      <c r="M436" s="168" t="str">
        <f ca="1" t="shared" si="34"/>
        <v>C2</v>
      </c>
      <c r="N436" s="168" t="str">
        <f ca="1" t="shared" si="35"/>
        <v>C2</v>
      </c>
      <c r="O436" s="157"/>
    </row>
    <row r="437" spans="1:15" s="97" customFormat="1" ht="30" customHeight="1">
      <c r="A437" s="38" t="s">
        <v>163</v>
      </c>
      <c r="B437" s="48" t="s">
        <v>98</v>
      </c>
      <c r="C437" s="40" t="s">
        <v>249</v>
      </c>
      <c r="D437" s="41" t="s">
        <v>459</v>
      </c>
      <c r="E437" s="42"/>
      <c r="F437" s="36"/>
      <c r="G437" s="45"/>
      <c r="H437" s="89"/>
      <c r="I437" s="167" t="str">
        <f ca="1" t="shared" si="31"/>
        <v>LOCKED</v>
      </c>
      <c r="J437" s="2" t="str">
        <f t="shared" si="32"/>
        <v>E006Catch PitCW 2130-R12</v>
      </c>
      <c r="K437" s="3" t="e">
        <f>MATCH(J437,#REF!,0)</f>
        <v>#REF!</v>
      </c>
      <c r="L437" s="168" t="str">
        <f ca="1" t="shared" si="33"/>
        <v>,0</v>
      </c>
      <c r="M437" s="168" t="str">
        <f ca="1" t="shared" si="34"/>
        <v>G</v>
      </c>
      <c r="N437" s="168" t="str">
        <f ca="1" t="shared" si="35"/>
        <v>C2</v>
      </c>
      <c r="O437" s="157"/>
    </row>
    <row r="438" spans="1:15" s="97" customFormat="1" ht="35.25" customHeight="1">
      <c r="A438" s="38" t="s">
        <v>164</v>
      </c>
      <c r="B438" s="60" t="s">
        <v>214</v>
      </c>
      <c r="C438" s="40" t="s">
        <v>250</v>
      </c>
      <c r="D438" s="41"/>
      <c r="E438" s="42" t="s">
        <v>134</v>
      </c>
      <c r="F438" s="36">
        <v>3</v>
      </c>
      <c r="G438" s="1"/>
      <c r="H438" s="43">
        <f>ROUND(G438*F438,2)</f>
        <v>0</v>
      </c>
      <c r="I438" s="167">
        <f ca="1" t="shared" si="31"/>
      </c>
      <c r="J438" s="2" t="str">
        <f t="shared" si="32"/>
        <v>E007SD-023each</v>
      </c>
      <c r="K438" s="3" t="e">
        <f>MATCH(J438,#REF!,0)</f>
        <v>#REF!</v>
      </c>
      <c r="L438" s="168" t="str">
        <f ca="1" t="shared" si="33"/>
        <v>,0</v>
      </c>
      <c r="M438" s="168" t="str">
        <f ca="1" t="shared" si="34"/>
        <v>C2</v>
      </c>
      <c r="N438" s="168" t="str">
        <f ca="1" t="shared" si="35"/>
        <v>C2</v>
      </c>
      <c r="O438" s="157"/>
    </row>
    <row r="439" spans="1:15" s="97" customFormat="1" ht="37.5" customHeight="1">
      <c r="A439" s="38" t="s">
        <v>25</v>
      </c>
      <c r="B439" s="48" t="s">
        <v>318</v>
      </c>
      <c r="C439" s="40" t="s">
        <v>329</v>
      </c>
      <c r="D439" s="41" t="s">
        <v>459</v>
      </c>
      <c r="E439" s="42" t="s">
        <v>135</v>
      </c>
      <c r="F439" s="36">
        <v>5</v>
      </c>
      <c r="G439" s="1"/>
      <c r="H439" s="43">
        <f>ROUND(G439*F439,2)</f>
        <v>0</v>
      </c>
      <c r="I439" s="167">
        <f ca="1" t="shared" si="31"/>
      </c>
      <c r="J439" s="2" t="str">
        <f t="shared" si="32"/>
        <v>E012Drainage Connection PipeCW 2130-R12m</v>
      </c>
      <c r="K439" s="3" t="e">
        <f>MATCH(J439,#REF!,0)</f>
        <v>#REF!</v>
      </c>
      <c r="L439" s="168" t="str">
        <f ca="1" t="shared" si="33"/>
        <v>,0</v>
      </c>
      <c r="M439" s="168" t="str">
        <f ca="1" t="shared" si="34"/>
        <v>C2</v>
      </c>
      <c r="N439" s="168" t="str">
        <f ca="1" t="shared" si="35"/>
        <v>C2</v>
      </c>
      <c r="O439" s="157"/>
    </row>
    <row r="440" spans="1:15" s="97" customFormat="1" ht="45" customHeight="1">
      <c r="A440" s="47" t="s">
        <v>34</v>
      </c>
      <c r="B440" s="48" t="s">
        <v>319</v>
      </c>
      <c r="C440" s="107" t="s">
        <v>433</v>
      </c>
      <c r="D440" s="50" t="s">
        <v>459</v>
      </c>
      <c r="E440" s="51"/>
      <c r="F440" s="36"/>
      <c r="G440" s="59"/>
      <c r="H440" s="75"/>
      <c r="I440" s="167" t="str">
        <f ca="1" t="shared" si="31"/>
        <v>LOCKED</v>
      </c>
      <c r="J440" s="2" t="str">
        <f t="shared" si="32"/>
        <v>E023Replacing Existing Manhole and Catch Basin Frames &amp; CoversCW 2130-R12</v>
      </c>
      <c r="K440" s="3" t="e">
        <f>MATCH(J440,#REF!,0)</f>
        <v>#REF!</v>
      </c>
      <c r="L440" s="168" t="str">
        <f ca="1" t="shared" si="33"/>
        <v>,0</v>
      </c>
      <c r="M440" s="168" t="str">
        <f ca="1" t="shared" si="34"/>
        <v>G</v>
      </c>
      <c r="N440" s="168" t="str">
        <f ca="1" t="shared" si="35"/>
        <v>C2</v>
      </c>
      <c r="O440" s="157"/>
    </row>
    <row r="441" spans="1:15" s="97" customFormat="1" ht="45" customHeight="1">
      <c r="A441" s="47" t="s">
        <v>35</v>
      </c>
      <c r="B441" s="60" t="s">
        <v>214</v>
      </c>
      <c r="C441" s="49" t="s">
        <v>345</v>
      </c>
      <c r="D441" s="50"/>
      <c r="E441" s="51" t="s">
        <v>134</v>
      </c>
      <c r="F441" s="36">
        <v>1</v>
      </c>
      <c r="G441" s="1"/>
      <c r="H441" s="52">
        <f>ROUND(G441*F441,2)</f>
        <v>0</v>
      </c>
      <c r="I441" s="167">
        <f ca="1" t="shared" si="31"/>
      </c>
      <c r="J441" s="2" t="str">
        <f t="shared" si="32"/>
        <v>E024AP-004 - Standard Frame for Manhole and Catch Basineach</v>
      </c>
      <c r="K441" s="3" t="e">
        <f>MATCH(J441,#REF!,0)</f>
        <v>#REF!</v>
      </c>
      <c r="L441" s="168" t="str">
        <f ca="1" t="shared" si="33"/>
        <v>,0</v>
      </c>
      <c r="M441" s="168" t="str">
        <f ca="1" t="shared" si="34"/>
        <v>C2</v>
      </c>
      <c r="N441" s="168" t="str">
        <f ca="1" t="shared" si="35"/>
        <v>C2</v>
      </c>
      <c r="O441" s="157"/>
    </row>
    <row r="442" spans="1:15" s="97" customFormat="1" ht="45" customHeight="1">
      <c r="A442" s="38" t="s">
        <v>36</v>
      </c>
      <c r="B442" s="46" t="s">
        <v>215</v>
      </c>
      <c r="C442" s="40" t="s">
        <v>346</v>
      </c>
      <c r="D442" s="41"/>
      <c r="E442" s="42" t="s">
        <v>134</v>
      </c>
      <c r="F442" s="36">
        <v>1</v>
      </c>
      <c r="G442" s="1"/>
      <c r="H442" s="43">
        <f>ROUND(G442*F442,2)</f>
        <v>0</v>
      </c>
      <c r="I442" s="167">
        <f ca="1" t="shared" si="31"/>
      </c>
      <c r="J442" s="2" t="str">
        <f t="shared" si="32"/>
        <v>E025AP-005 - Standard Solid Cover for Standard Frameeach</v>
      </c>
      <c r="K442" s="3" t="e">
        <f>MATCH(J442,#REF!,0)</f>
        <v>#REF!</v>
      </c>
      <c r="L442" s="168" t="str">
        <f ca="1" t="shared" si="33"/>
        <v>,0</v>
      </c>
      <c r="M442" s="168" t="str">
        <f ca="1" t="shared" si="34"/>
        <v>C2</v>
      </c>
      <c r="N442" s="168" t="str">
        <f ca="1" t="shared" si="35"/>
        <v>C2</v>
      </c>
      <c r="O442" s="157"/>
    </row>
    <row r="443" spans="1:15" s="97" customFormat="1" ht="45" customHeight="1">
      <c r="A443" s="38" t="s">
        <v>38</v>
      </c>
      <c r="B443" s="46" t="s">
        <v>216</v>
      </c>
      <c r="C443" s="40" t="s">
        <v>348</v>
      </c>
      <c r="D443" s="41"/>
      <c r="E443" s="42" t="s">
        <v>134</v>
      </c>
      <c r="F443" s="36">
        <v>1</v>
      </c>
      <c r="G443" s="1"/>
      <c r="H443" s="43">
        <f>ROUND(G443*F443,2)</f>
        <v>0</v>
      </c>
      <c r="I443" s="167">
        <f ca="1" t="shared" si="31"/>
      </c>
      <c r="J443" s="2" t="str">
        <f t="shared" si="32"/>
        <v>E028AP-008 - Barrier Curb and Gutter Inlet Frame and Boxeach</v>
      </c>
      <c r="K443" s="3" t="e">
        <f>MATCH(J443,#REF!,0)</f>
        <v>#REF!</v>
      </c>
      <c r="L443" s="168" t="str">
        <f ca="1" t="shared" si="33"/>
        <v>,0</v>
      </c>
      <c r="M443" s="168" t="str">
        <f ca="1" t="shared" si="34"/>
        <v>C2</v>
      </c>
      <c r="N443" s="168" t="str">
        <f ca="1" t="shared" si="35"/>
        <v>C2</v>
      </c>
      <c r="O443" s="157"/>
    </row>
    <row r="444" spans="1:15" s="97" customFormat="1" ht="45" customHeight="1">
      <c r="A444" s="38" t="s">
        <v>39</v>
      </c>
      <c r="B444" s="46" t="s">
        <v>217</v>
      </c>
      <c r="C444" s="40" t="s">
        <v>253</v>
      </c>
      <c r="D444" s="41"/>
      <c r="E444" s="42" t="s">
        <v>134</v>
      </c>
      <c r="F444" s="36">
        <v>1</v>
      </c>
      <c r="G444" s="1"/>
      <c r="H444" s="43">
        <f>ROUND(G444*F444,2)</f>
        <v>0</v>
      </c>
      <c r="I444" s="167">
        <f ca="1" t="shared" si="31"/>
      </c>
      <c r="J444" s="2" t="str">
        <f t="shared" si="32"/>
        <v>E029AP-009 - Barrier Curb and Gutter Inlet Covereach</v>
      </c>
      <c r="K444" s="3" t="e">
        <f>MATCH(J444,#REF!,0)</f>
        <v>#REF!</v>
      </c>
      <c r="L444" s="168" t="str">
        <f ca="1" t="shared" si="33"/>
        <v>,0</v>
      </c>
      <c r="M444" s="168" t="str">
        <f ca="1" t="shared" si="34"/>
        <v>C2</v>
      </c>
      <c r="N444" s="168" t="str">
        <f ca="1" t="shared" si="35"/>
        <v>C2</v>
      </c>
      <c r="O444" s="157"/>
    </row>
    <row r="445" spans="1:15" s="97" customFormat="1" ht="35.25" customHeight="1">
      <c r="A445" s="38" t="s">
        <v>42</v>
      </c>
      <c r="B445" s="48" t="s">
        <v>320</v>
      </c>
      <c r="C445" s="90" t="s">
        <v>255</v>
      </c>
      <c r="D445" s="41" t="s">
        <v>459</v>
      </c>
      <c r="E445" s="42"/>
      <c r="F445" s="36"/>
      <c r="G445" s="45"/>
      <c r="H445" s="89"/>
      <c r="I445" s="167" t="str">
        <f ca="1" t="shared" si="31"/>
        <v>LOCKED</v>
      </c>
      <c r="J445" s="2" t="str">
        <f t="shared" si="32"/>
        <v>E034Connecting to Existing Catch BasinCW 2130-R12</v>
      </c>
      <c r="K445" s="3" t="e">
        <f>MATCH(J445,#REF!,0)</f>
        <v>#REF!</v>
      </c>
      <c r="L445" s="168" t="str">
        <f ca="1" t="shared" si="33"/>
        <v>,0</v>
      </c>
      <c r="M445" s="168" t="str">
        <f ca="1" t="shared" si="34"/>
        <v>G</v>
      </c>
      <c r="N445" s="168" t="str">
        <f ca="1" t="shared" si="35"/>
        <v>C2</v>
      </c>
      <c r="O445" s="157"/>
    </row>
    <row r="446" spans="1:15" s="97" customFormat="1" ht="35.25" customHeight="1">
      <c r="A446" s="38" t="s">
        <v>43</v>
      </c>
      <c r="B446" s="60" t="s">
        <v>214</v>
      </c>
      <c r="C446" s="91" t="s">
        <v>462</v>
      </c>
      <c r="D446" s="41"/>
      <c r="E446" s="42" t="s">
        <v>134</v>
      </c>
      <c r="F446" s="36">
        <v>3</v>
      </c>
      <c r="G446" s="1"/>
      <c r="H446" s="43">
        <f>ROUND(G446*F446,2)</f>
        <v>0</v>
      </c>
      <c r="I446" s="167">
        <f ca="1" t="shared" si="31"/>
      </c>
      <c r="J446" s="2" t="str">
        <f t="shared" si="32"/>
        <v>E035250 mm Drainage Connection Pipeeach</v>
      </c>
      <c r="K446" s="3" t="e">
        <f>MATCH(J446,#REF!,0)</f>
        <v>#REF!</v>
      </c>
      <c r="L446" s="168" t="str">
        <f ca="1" t="shared" si="33"/>
        <v>,0</v>
      </c>
      <c r="M446" s="168" t="str">
        <f ca="1" t="shared" si="34"/>
        <v>C2</v>
      </c>
      <c r="N446" s="168" t="str">
        <f ca="1" t="shared" si="35"/>
        <v>C2</v>
      </c>
      <c r="O446" s="157"/>
    </row>
    <row r="447" spans="1:15" s="97" customFormat="1" ht="42" customHeight="1">
      <c r="A447" s="38" t="s">
        <v>263</v>
      </c>
      <c r="B447" s="82" t="s">
        <v>321</v>
      </c>
      <c r="C447" s="134" t="s">
        <v>1</v>
      </c>
      <c r="D447" s="84" t="s">
        <v>564</v>
      </c>
      <c r="E447" s="85" t="s">
        <v>134</v>
      </c>
      <c r="F447" s="65">
        <v>3</v>
      </c>
      <c r="G447" s="159"/>
      <c r="H447" s="86">
        <f>ROUND(G447*F447,2)</f>
        <v>0</v>
      </c>
      <c r="I447" s="167">
        <f ca="1" t="shared" si="31"/>
      </c>
      <c r="J447" s="2" t="str">
        <f t="shared" si="32"/>
        <v>E050Abandoning Existing Drainage InletsCW2130-R12each</v>
      </c>
      <c r="K447" s="3" t="e">
        <f>MATCH(J447,#REF!,0)</f>
        <v>#REF!</v>
      </c>
      <c r="L447" s="168" t="str">
        <f ca="1" t="shared" si="33"/>
        <v>,0</v>
      </c>
      <c r="M447" s="168" t="str">
        <f ca="1" t="shared" si="34"/>
        <v>C2</v>
      </c>
      <c r="N447" s="168" t="str">
        <f ca="1" t="shared" si="35"/>
        <v>C2</v>
      </c>
      <c r="O447" s="157"/>
    </row>
    <row r="448" spans="1:15" s="97" customFormat="1" ht="54" customHeight="1">
      <c r="A448" s="38"/>
      <c r="B448" s="48"/>
      <c r="C448" s="67" t="s">
        <v>565</v>
      </c>
      <c r="D448" s="41"/>
      <c r="E448" s="42"/>
      <c r="F448" s="36"/>
      <c r="G448" s="43"/>
      <c r="H448" s="43"/>
      <c r="I448" s="167" t="str">
        <f ca="1" t="shared" si="31"/>
        <v>LOCKED</v>
      </c>
      <c r="J448" s="2" t="str">
        <f t="shared" si="32"/>
        <v>ASSOCIATED DRAINAGE AND UNDERGROUND WORKS (Cont'd.)</v>
      </c>
      <c r="K448" s="3" t="e">
        <f>MATCH(J448,#REF!,0)</f>
        <v>#REF!</v>
      </c>
      <c r="L448" s="168" t="str">
        <f ca="1" t="shared" si="33"/>
        <v>,0</v>
      </c>
      <c r="M448" s="168" t="str">
        <f ca="1" t="shared" si="34"/>
        <v>C2</v>
      </c>
      <c r="N448" s="168" t="str">
        <f ca="1" t="shared" si="35"/>
        <v>C2</v>
      </c>
      <c r="O448" s="157"/>
    </row>
    <row r="449" spans="1:15" s="97" customFormat="1" ht="41.25" customHeight="1">
      <c r="A449" s="38" t="s">
        <v>438</v>
      </c>
      <c r="B449" s="48" t="s">
        <v>356</v>
      </c>
      <c r="C449" s="40" t="s">
        <v>439</v>
      </c>
      <c r="D449" s="41" t="s">
        <v>440</v>
      </c>
      <c r="E449" s="42" t="s">
        <v>134</v>
      </c>
      <c r="F449" s="36">
        <v>7</v>
      </c>
      <c r="G449" s="1"/>
      <c r="H449" s="43">
        <f>ROUND(G449*F449,2)</f>
        <v>0</v>
      </c>
      <c r="I449" s="167">
        <f ca="1" t="shared" si="31"/>
      </c>
      <c r="J449" s="2" t="str">
        <f t="shared" si="32"/>
        <v>E050ACatch Basin CleaningCW 2140-R3each</v>
      </c>
      <c r="K449" s="3" t="e">
        <f>MATCH(J449,#REF!,0)</f>
        <v>#REF!</v>
      </c>
      <c r="L449" s="168" t="str">
        <f ca="1" t="shared" si="33"/>
        <v>,0</v>
      </c>
      <c r="M449" s="168" t="str">
        <f ca="1" t="shared" si="34"/>
        <v>C2</v>
      </c>
      <c r="N449" s="168" t="str">
        <f ca="1" t="shared" si="35"/>
        <v>C2</v>
      </c>
      <c r="O449" s="157"/>
    </row>
    <row r="450" spans="1:15" s="97" customFormat="1" ht="38.25" customHeight="1">
      <c r="A450" s="15"/>
      <c r="B450" s="92"/>
      <c r="C450" s="54" t="s">
        <v>154</v>
      </c>
      <c r="D450" s="55"/>
      <c r="E450" s="93"/>
      <c r="F450" s="36"/>
      <c r="G450" s="122"/>
      <c r="H450" s="57"/>
      <c r="I450" s="167" t="str">
        <f ca="1" t="shared" si="31"/>
        <v>LOCKED</v>
      </c>
      <c r="J450" s="2" t="str">
        <f t="shared" si="32"/>
        <v>ADJUSTMENTS</v>
      </c>
      <c r="K450" s="3" t="e">
        <f>MATCH(J450,#REF!,0)</f>
        <v>#REF!</v>
      </c>
      <c r="L450" s="168" t="str">
        <f ca="1" t="shared" si="33"/>
        <v>,0</v>
      </c>
      <c r="M450" s="168" t="str">
        <f ca="1" t="shared" si="34"/>
        <v>C2</v>
      </c>
      <c r="N450" s="168" t="str">
        <f ca="1" t="shared" si="35"/>
        <v>C2</v>
      </c>
      <c r="O450" s="157"/>
    </row>
    <row r="451" spans="1:15" s="97" customFormat="1" ht="45" customHeight="1">
      <c r="A451" s="47" t="s">
        <v>166</v>
      </c>
      <c r="B451" s="48" t="s">
        <v>357</v>
      </c>
      <c r="C451" s="49" t="s">
        <v>322</v>
      </c>
      <c r="D451" s="50" t="s">
        <v>2</v>
      </c>
      <c r="E451" s="51" t="s">
        <v>134</v>
      </c>
      <c r="F451" s="36">
        <v>2</v>
      </c>
      <c r="G451" s="1"/>
      <c r="H451" s="52">
        <f>ROUND(G451*F451,2)</f>
        <v>0</v>
      </c>
      <c r="I451" s="167">
        <f ca="1" t="shared" si="31"/>
      </c>
      <c r="J451" s="2" t="str">
        <f t="shared" si="32"/>
        <v>F001Adjustment of Catch Basins / Manholes FramesCW 3210-R7each</v>
      </c>
      <c r="K451" s="3" t="e">
        <f>MATCH(J451,#REF!,0)</f>
        <v>#REF!</v>
      </c>
      <c r="L451" s="168" t="str">
        <f ca="1" t="shared" si="33"/>
        <v>,0</v>
      </c>
      <c r="M451" s="168" t="str">
        <f ca="1" t="shared" si="34"/>
        <v>C2</v>
      </c>
      <c r="N451" s="168" t="str">
        <f ca="1" t="shared" si="35"/>
        <v>C2</v>
      </c>
      <c r="O451" s="157"/>
    </row>
    <row r="452" spans="1:15" s="97" customFormat="1" ht="36.75" customHeight="1">
      <c r="A452" s="47" t="s">
        <v>167</v>
      </c>
      <c r="B452" s="48" t="s">
        <v>3</v>
      </c>
      <c r="C452" s="49" t="s">
        <v>352</v>
      </c>
      <c r="D452" s="50" t="s">
        <v>459</v>
      </c>
      <c r="E452" s="51"/>
      <c r="F452" s="36"/>
      <c r="G452" s="68"/>
      <c r="H452" s="75"/>
      <c r="I452" s="167" t="str">
        <f ca="1" t="shared" si="31"/>
        <v>LOCKED</v>
      </c>
      <c r="J452" s="2" t="str">
        <f t="shared" si="32"/>
        <v>F002Replacing Existing RisersCW 2130-R12</v>
      </c>
      <c r="K452" s="3" t="e">
        <f>MATCH(J452,#REF!,0)</f>
        <v>#REF!</v>
      </c>
      <c r="L452" s="168" t="str">
        <f ca="1" t="shared" si="33"/>
        <v>,0</v>
      </c>
      <c r="M452" s="168" t="str">
        <f ca="1" t="shared" si="34"/>
        <v>C2</v>
      </c>
      <c r="N452" s="168" t="str">
        <f ca="1" t="shared" si="35"/>
        <v>C2</v>
      </c>
      <c r="O452" s="157"/>
    </row>
    <row r="453" spans="1:15" s="97" customFormat="1" ht="45" customHeight="1">
      <c r="A453" s="47" t="s">
        <v>353</v>
      </c>
      <c r="B453" s="60" t="s">
        <v>214</v>
      </c>
      <c r="C453" s="49" t="s">
        <v>359</v>
      </c>
      <c r="D453" s="50"/>
      <c r="E453" s="51" t="s">
        <v>136</v>
      </c>
      <c r="F453" s="36">
        <v>1</v>
      </c>
      <c r="G453" s="1"/>
      <c r="H453" s="52">
        <f>ROUND(G453*F453,2)</f>
        <v>0</v>
      </c>
      <c r="I453" s="167">
        <f aca="true" ca="1" t="shared" si="36" ref="I453:I516">IF(CELL("protect",$G453)=1,"LOCKED","")</f>
      </c>
      <c r="J453" s="2" t="str">
        <f aca="true" t="shared" si="37" ref="J453:J516">CLEAN(CONCATENATE(TRIM($A453),TRIM($C453),TRIM($D453),TRIM($E453)))</f>
        <v>F002APre-cast Concrete Risersvert. m</v>
      </c>
      <c r="K453" s="3" t="e">
        <f>MATCH(J453,#REF!,0)</f>
        <v>#REF!</v>
      </c>
      <c r="L453" s="168" t="str">
        <f aca="true" ca="1" t="shared" si="38" ref="L453:L516">CELL("format",$F453)</f>
        <v>,0</v>
      </c>
      <c r="M453" s="168" t="str">
        <f aca="true" ca="1" t="shared" si="39" ref="M453:M516">CELL("format",$G453)</f>
        <v>C2</v>
      </c>
      <c r="N453" s="168" t="str">
        <f aca="true" ca="1" t="shared" si="40" ref="N453:N516">CELL("format",$H453)</f>
        <v>C2</v>
      </c>
      <c r="O453" s="157"/>
    </row>
    <row r="454" spans="1:15" s="97" customFormat="1" ht="39" customHeight="1">
      <c r="A454" s="47" t="s">
        <v>168</v>
      </c>
      <c r="B454" s="48" t="s">
        <v>4</v>
      </c>
      <c r="C454" s="49" t="s">
        <v>325</v>
      </c>
      <c r="D454" s="50" t="s">
        <v>2</v>
      </c>
      <c r="E454" s="51"/>
      <c r="F454" s="36"/>
      <c r="G454" s="59"/>
      <c r="H454" s="75"/>
      <c r="I454" s="167" t="str">
        <f ca="1" t="shared" si="36"/>
        <v>LOCKED</v>
      </c>
      <c r="J454" s="2" t="str">
        <f t="shared" si="37"/>
        <v>F003Lifter RingsCW 3210-R7</v>
      </c>
      <c r="K454" s="3" t="e">
        <f>MATCH(J454,#REF!,0)</f>
        <v>#REF!</v>
      </c>
      <c r="L454" s="168" t="str">
        <f ca="1" t="shared" si="38"/>
        <v>,0</v>
      </c>
      <c r="M454" s="168" t="str">
        <f ca="1" t="shared" si="39"/>
        <v>G</v>
      </c>
      <c r="N454" s="168" t="str">
        <f ca="1" t="shared" si="40"/>
        <v>C2</v>
      </c>
      <c r="O454" s="157"/>
    </row>
    <row r="455" spans="1:15" s="97" customFormat="1" ht="45" customHeight="1">
      <c r="A455" s="38" t="s">
        <v>169</v>
      </c>
      <c r="B455" s="60" t="s">
        <v>214</v>
      </c>
      <c r="C455" s="40" t="s">
        <v>429</v>
      </c>
      <c r="D455" s="41"/>
      <c r="E455" s="42" t="s">
        <v>134</v>
      </c>
      <c r="F455" s="36">
        <v>2</v>
      </c>
      <c r="G455" s="1"/>
      <c r="H455" s="43">
        <f aca="true" t="shared" si="41" ref="H455:H460">ROUND(G455*F455,2)</f>
        <v>0</v>
      </c>
      <c r="I455" s="167">
        <f ca="1" t="shared" si="36"/>
      </c>
      <c r="J455" s="2" t="str">
        <f t="shared" si="37"/>
        <v>F00551 mmeach</v>
      </c>
      <c r="K455" s="3" t="e">
        <f>MATCH(J455,#REF!,0)</f>
        <v>#REF!</v>
      </c>
      <c r="L455" s="168" t="str">
        <f ca="1" t="shared" si="38"/>
        <v>,0</v>
      </c>
      <c r="M455" s="168" t="str">
        <f ca="1" t="shared" si="39"/>
        <v>C2</v>
      </c>
      <c r="N455" s="168" t="str">
        <f ca="1" t="shared" si="40"/>
        <v>C2</v>
      </c>
      <c r="O455" s="157"/>
    </row>
    <row r="456" spans="1:15" s="97" customFormat="1" ht="41.25" customHeight="1">
      <c r="A456" s="47" t="s">
        <v>170</v>
      </c>
      <c r="B456" s="48" t="s">
        <v>566</v>
      </c>
      <c r="C456" s="49" t="s">
        <v>323</v>
      </c>
      <c r="D456" s="50" t="s">
        <v>2</v>
      </c>
      <c r="E456" s="51" t="s">
        <v>134</v>
      </c>
      <c r="F456" s="36">
        <v>2</v>
      </c>
      <c r="G456" s="1"/>
      <c r="H456" s="52">
        <f t="shared" si="41"/>
        <v>0</v>
      </c>
      <c r="I456" s="167">
        <f ca="1" t="shared" si="36"/>
      </c>
      <c r="J456" s="2" t="str">
        <f t="shared" si="37"/>
        <v>F009Adjustment of Valve BoxesCW 3210-R7each</v>
      </c>
      <c r="K456" s="3" t="e">
        <f>MATCH(J456,#REF!,0)</f>
        <v>#REF!</v>
      </c>
      <c r="L456" s="168" t="str">
        <f ca="1" t="shared" si="38"/>
        <v>,0</v>
      </c>
      <c r="M456" s="168" t="str">
        <f ca="1" t="shared" si="39"/>
        <v>C2</v>
      </c>
      <c r="N456" s="168" t="str">
        <f ca="1" t="shared" si="40"/>
        <v>C2</v>
      </c>
      <c r="O456" s="157"/>
    </row>
    <row r="457" spans="1:15" s="97" customFormat="1" ht="39.75" customHeight="1">
      <c r="A457" s="47" t="s">
        <v>274</v>
      </c>
      <c r="B457" s="48" t="s">
        <v>567</v>
      </c>
      <c r="C457" s="49" t="s">
        <v>326</v>
      </c>
      <c r="D457" s="50" t="s">
        <v>2</v>
      </c>
      <c r="E457" s="51" t="s">
        <v>134</v>
      </c>
      <c r="F457" s="36">
        <v>1</v>
      </c>
      <c r="G457" s="1"/>
      <c r="H457" s="52">
        <f t="shared" si="41"/>
        <v>0</v>
      </c>
      <c r="I457" s="167">
        <f ca="1" t="shared" si="36"/>
      </c>
      <c r="J457" s="2" t="str">
        <f t="shared" si="37"/>
        <v>F010Valve Box ExtensionsCW 3210-R7each</v>
      </c>
      <c r="K457" s="3" t="e">
        <f>MATCH(J457,#REF!,0)</f>
        <v>#REF!</v>
      </c>
      <c r="L457" s="168" t="str">
        <f ca="1" t="shared" si="38"/>
        <v>,0</v>
      </c>
      <c r="M457" s="168" t="str">
        <f ca="1" t="shared" si="39"/>
        <v>C2</v>
      </c>
      <c r="N457" s="168" t="str">
        <f ca="1" t="shared" si="40"/>
        <v>C2</v>
      </c>
      <c r="O457" s="157"/>
    </row>
    <row r="458" spans="1:15" s="97" customFormat="1" ht="39.75" customHeight="1">
      <c r="A458" s="47" t="s">
        <v>171</v>
      </c>
      <c r="B458" s="48" t="s">
        <v>568</v>
      </c>
      <c r="C458" s="49" t="s">
        <v>324</v>
      </c>
      <c r="D458" s="50" t="s">
        <v>2</v>
      </c>
      <c r="E458" s="51" t="s">
        <v>134</v>
      </c>
      <c r="F458" s="36">
        <v>5</v>
      </c>
      <c r="G458" s="1"/>
      <c r="H458" s="52">
        <f t="shared" si="41"/>
        <v>0</v>
      </c>
      <c r="I458" s="167">
        <f ca="1" t="shared" si="36"/>
      </c>
      <c r="J458" s="2" t="str">
        <f t="shared" si="37"/>
        <v>F011Adjustment of Curb Stop BoxesCW 3210-R7each</v>
      </c>
      <c r="K458" s="3" t="e">
        <f>MATCH(J458,#REF!,0)</f>
        <v>#REF!</v>
      </c>
      <c r="L458" s="168" t="str">
        <f ca="1" t="shared" si="38"/>
        <v>,0</v>
      </c>
      <c r="M458" s="168" t="str">
        <f ca="1" t="shared" si="39"/>
        <v>C2</v>
      </c>
      <c r="N458" s="168" t="str">
        <f ca="1" t="shared" si="40"/>
        <v>C2</v>
      </c>
      <c r="O458" s="157"/>
    </row>
    <row r="459" spans="1:15" s="97" customFormat="1" ht="44.25" customHeight="1">
      <c r="A459" s="38" t="s">
        <v>50</v>
      </c>
      <c r="B459" s="48" t="s">
        <v>569</v>
      </c>
      <c r="C459" s="40" t="s">
        <v>336</v>
      </c>
      <c r="D459" s="41" t="s">
        <v>2</v>
      </c>
      <c r="E459" s="42" t="s">
        <v>134</v>
      </c>
      <c r="F459" s="36">
        <v>4</v>
      </c>
      <c r="G459" s="1"/>
      <c r="H459" s="43">
        <f t="shared" si="41"/>
        <v>0</v>
      </c>
      <c r="I459" s="167">
        <f ca="1" t="shared" si="36"/>
      </c>
      <c r="J459" s="2" t="str">
        <f t="shared" si="37"/>
        <v>F015Adjustment of Curb and Gutter Inlet FramesCW 3210-R7each</v>
      </c>
      <c r="K459" s="3" t="e">
        <f>MATCH(J459,#REF!,0)</f>
        <v>#REF!</v>
      </c>
      <c r="L459" s="168" t="str">
        <f ca="1" t="shared" si="38"/>
        <v>,0</v>
      </c>
      <c r="M459" s="168" t="str">
        <f ca="1" t="shared" si="39"/>
        <v>C2</v>
      </c>
      <c r="N459" s="168" t="str">
        <f ca="1" t="shared" si="40"/>
        <v>C2</v>
      </c>
      <c r="O459" s="157"/>
    </row>
    <row r="460" spans="1:15" s="97" customFormat="1" ht="38.25" customHeight="1">
      <c r="A460" s="38" t="s">
        <v>172</v>
      </c>
      <c r="B460" s="48" t="s">
        <v>570</v>
      </c>
      <c r="C460" s="40" t="s">
        <v>327</v>
      </c>
      <c r="D460" s="41" t="s">
        <v>2</v>
      </c>
      <c r="E460" s="42" t="s">
        <v>134</v>
      </c>
      <c r="F460" s="36">
        <v>1</v>
      </c>
      <c r="G460" s="1"/>
      <c r="H460" s="43">
        <f t="shared" si="41"/>
        <v>0</v>
      </c>
      <c r="I460" s="167">
        <f ca="1" t="shared" si="36"/>
      </c>
      <c r="J460" s="2" t="str">
        <f t="shared" si="37"/>
        <v>F018Curb Stop ExtensionsCW 3210-R7each</v>
      </c>
      <c r="K460" s="3" t="e">
        <f>MATCH(J460,#REF!,0)</f>
        <v>#REF!</v>
      </c>
      <c r="L460" s="168" t="str">
        <f ca="1" t="shared" si="38"/>
        <v>,0</v>
      </c>
      <c r="M460" s="168" t="str">
        <f ca="1" t="shared" si="39"/>
        <v>C2</v>
      </c>
      <c r="N460" s="168" t="str">
        <f ca="1" t="shared" si="40"/>
        <v>C2</v>
      </c>
      <c r="O460" s="157"/>
    </row>
    <row r="461" spans="1:15" s="97" customFormat="1" ht="35.25" customHeight="1">
      <c r="A461" s="15"/>
      <c r="B461" s="53"/>
      <c r="C461" s="54" t="s">
        <v>155</v>
      </c>
      <c r="D461" s="55"/>
      <c r="E461" s="56"/>
      <c r="F461" s="36"/>
      <c r="G461" s="122"/>
      <c r="H461" s="57"/>
      <c r="I461" s="167" t="str">
        <f ca="1" t="shared" si="36"/>
        <v>LOCKED</v>
      </c>
      <c r="J461" s="2" t="str">
        <f t="shared" si="37"/>
        <v>LANDSCAPING</v>
      </c>
      <c r="K461" s="3" t="e">
        <f>MATCH(J461,#REF!,0)</f>
        <v>#REF!</v>
      </c>
      <c r="L461" s="168" t="str">
        <f ca="1" t="shared" si="38"/>
        <v>,0</v>
      </c>
      <c r="M461" s="168" t="str">
        <f ca="1" t="shared" si="39"/>
        <v>C2</v>
      </c>
      <c r="N461" s="168" t="str">
        <f ca="1" t="shared" si="40"/>
        <v>C2</v>
      </c>
      <c r="O461" s="157"/>
    </row>
    <row r="462" spans="1:15" s="97" customFormat="1" ht="37.5" customHeight="1">
      <c r="A462" s="58" t="s">
        <v>173</v>
      </c>
      <c r="B462" s="48" t="s">
        <v>571</v>
      </c>
      <c r="C462" s="49" t="s">
        <v>101</v>
      </c>
      <c r="D462" s="50" t="s">
        <v>5</v>
      </c>
      <c r="E462" s="51"/>
      <c r="F462" s="36"/>
      <c r="G462" s="59"/>
      <c r="H462" s="52"/>
      <c r="I462" s="167" t="str">
        <f ca="1" t="shared" si="36"/>
        <v>LOCKED</v>
      </c>
      <c r="J462" s="2" t="str">
        <f t="shared" si="37"/>
        <v>G001SoddingCW 3510-R9</v>
      </c>
      <c r="K462" s="3" t="e">
        <f>MATCH(J462,#REF!,0)</f>
        <v>#REF!</v>
      </c>
      <c r="L462" s="168" t="str">
        <f ca="1" t="shared" si="38"/>
        <v>,0</v>
      </c>
      <c r="M462" s="168" t="str">
        <f ca="1" t="shared" si="39"/>
        <v>G</v>
      </c>
      <c r="N462" s="168" t="str">
        <f ca="1" t="shared" si="40"/>
        <v>C2</v>
      </c>
      <c r="O462" s="157"/>
    </row>
    <row r="463" spans="1:15" s="97" customFormat="1" ht="35.25" customHeight="1">
      <c r="A463" s="58" t="s">
        <v>174</v>
      </c>
      <c r="B463" s="60" t="s">
        <v>214</v>
      </c>
      <c r="C463" s="49" t="s">
        <v>430</v>
      </c>
      <c r="D463" s="50"/>
      <c r="E463" s="51" t="s">
        <v>131</v>
      </c>
      <c r="F463" s="36">
        <v>180</v>
      </c>
      <c r="G463" s="1"/>
      <c r="H463" s="52">
        <f>ROUND(G463*F463,2)</f>
        <v>0</v>
      </c>
      <c r="I463" s="167">
        <f ca="1" t="shared" si="36"/>
      </c>
      <c r="J463" s="2" t="str">
        <f t="shared" si="37"/>
        <v>G002width &lt; 600 mmm²</v>
      </c>
      <c r="K463" s="3" t="e">
        <f>MATCH(J463,#REF!,0)</f>
        <v>#REF!</v>
      </c>
      <c r="L463" s="168" t="str">
        <f ca="1" t="shared" si="38"/>
        <v>,0</v>
      </c>
      <c r="M463" s="168" t="str">
        <f ca="1" t="shared" si="39"/>
        <v>C2</v>
      </c>
      <c r="N463" s="168" t="str">
        <f ca="1" t="shared" si="40"/>
        <v>C2</v>
      </c>
      <c r="O463" s="157"/>
    </row>
    <row r="464" spans="1:15" s="97" customFormat="1" ht="45" customHeight="1">
      <c r="A464" s="58" t="s">
        <v>175</v>
      </c>
      <c r="B464" s="60" t="s">
        <v>215</v>
      </c>
      <c r="C464" s="49" t="s">
        <v>431</v>
      </c>
      <c r="D464" s="50"/>
      <c r="E464" s="51" t="s">
        <v>131</v>
      </c>
      <c r="F464" s="36">
        <v>400</v>
      </c>
      <c r="G464" s="1"/>
      <c r="H464" s="52">
        <f>ROUND(G464*F464,2)</f>
        <v>0</v>
      </c>
      <c r="I464" s="167">
        <f ca="1" t="shared" si="36"/>
      </c>
      <c r="J464" s="2" t="str">
        <f t="shared" si="37"/>
        <v>G003width &gt; or = 600 mmm²</v>
      </c>
      <c r="K464" s="3" t="e">
        <f>MATCH(J464,#REF!,0)</f>
        <v>#REF!</v>
      </c>
      <c r="L464" s="168" t="str">
        <f ca="1" t="shared" si="38"/>
        <v>,0</v>
      </c>
      <c r="M464" s="168" t="str">
        <f ca="1" t="shared" si="39"/>
        <v>C2</v>
      </c>
      <c r="N464" s="168" t="str">
        <f ca="1" t="shared" si="40"/>
        <v>C2</v>
      </c>
      <c r="O464" s="157"/>
    </row>
    <row r="465" spans="1:15" s="97" customFormat="1" ht="45" customHeight="1" thickBot="1">
      <c r="A465" s="94"/>
      <c r="B465" s="95" t="str">
        <f>B401</f>
        <v>F</v>
      </c>
      <c r="C465" s="188" t="str">
        <f>C401</f>
        <v>THIN BITUMINOUS OVERLAY:  HOSMER BOULEVARD - CUTHBERTSON AVENUE TO CORYDON AVENUE</v>
      </c>
      <c r="D465" s="189"/>
      <c r="E465" s="189"/>
      <c r="F465" s="190"/>
      <c r="G465" s="133" t="s">
        <v>476</v>
      </c>
      <c r="H465" s="96">
        <f>SUM(H401:H464)</f>
        <v>0</v>
      </c>
      <c r="I465" s="167" t="str">
        <f ca="1" t="shared" si="36"/>
        <v>LOCKED</v>
      </c>
      <c r="J465" s="2" t="str">
        <f t="shared" si="37"/>
        <v>THIN BITUMINOUS OVERLAY: HOSMER BOULEVARD - CUTHBERTSON AVENUE TO CORYDON AVENUE</v>
      </c>
      <c r="K465" s="3" t="e">
        <f>MATCH(J465,#REF!,0)</f>
        <v>#REF!</v>
      </c>
      <c r="L465" s="168" t="str">
        <f ca="1" t="shared" si="38"/>
        <v>F0</v>
      </c>
      <c r="M465" s="168" t="str">
        <f ca="1" t="shared" si="39"/>
        <v>C2</v>
      </c>
      <c r="N465" s="168" t="str">
        <f ca="1" t="shared" si="40"/>
        <v>C2</v>
      </c>
      <c r="O465" s="157"/>
    </row>
    <row r="466" spans="1:15" s="97" customFormat="1" ht="45" customHeight="1" thickTop="1">
      <c r="A466" s="15"/>
      <c r="B466" s="109" t="s">
        <v>334</v>
      </c>
      <c r="C466" s="191" t="s">
        <v>604</v>
      </c>
      <c r="D466" s="191"/>
      <c r="E466" s="191"/>
      <c r="F466" s="191"/>
      <c r="G466" s="191"/>
      <c r="H466" s="192"/>
      <c r="I466" s="167" t="str">
        <f ca="1" t="shared" si="36"/>
        <v>LOCKED</v>
      </c>
      <c r="J466" s="2" t="str">
        <f t="shared" si="37"/>
        <v>REHABILITATION: COTTONWOOD ROAD - CANBERRA ROAD TO MONACO BAY WEST LEG</v>
      </c>
      <c r="K466" s="3" t="e">
        <f>MATCH(J466,#REF!,0)</f>
        <v>#REF!</v>
      </c>
      <c r="L466" s="168" t="str">
        <f ca="1" t="shared" si="38"/>
        <v>G</v>
      </c>
      <c r="M466" s="168" t="str">
        <f ca="1" t="shared" si="39"/>
        <v>G</v>
      </c>
      <c r="N466" s="168" t="str">
        <f ca="1" t="shared" si="40"/>
        <v>G</v>
      </c>
      <c r="O466" s="157"/>
    </row>
    <row r="467" spans="1:14" ht="41.25" customHeight="1">
      <c r="A467" s="15"/>
      <c r="B467" s="32"/>
      <c r="C467" s="33" t="s">
        <v>149</v>
      </c>
      <c r="D467" s="34"/>
      <c r="E467" s="35" t="s">
        <v>126</v>
      </c>
      <c r="F467" s="36" t="s">
        <v>126</v>
      </c>
      <c r="G467" s="169" t="s">
        <v>126</v>
      </c>
      <c r="H467" s="37"/>
      <c r="I467" s="167" t="str">
        <f ca="1" t="shared" si="36"/>
        <v>LOCKED</v>
      </c>
      <c r="J467" s="2" t="str">
        <f t="shared" si="37"/>
        <v>EARTH AND BASE WORKS</v>
      </c>
      <c r="K467" s="3" t="e">
        <f>MATCH(J467,#REF!,0)</f>
        <v>#REF!</v>
      </c>
      <c r="L467" s="168" t="str">
        <f ca="1" t="shared" si="38"/>
        <v>,0</v>
      </c>
      <c r="M467" s="168" t="str">
        <f ca="1" t="shared" si="39"/>
        <v>C2</v>
      </c>
      <c r="N467" s="168" t="str">
        <f ca="1" t="shared" si="40"/>
        <v>C2</v>
      </c>
    </row>
    <row r="468" spans="1:14" ht="42" customHeight="1">
      <c r="A468" s="44" t="s">
        <v>178</v>
      </c>
      <c r="B468" s="39" t="s">
        <v>99</v>
      </c>
      <c r="C468" s="40" t="s">
        <v>206</v>
      </c>
      <c r="D468" s="41" t="s">
        <v>449</v>
      </c>
      <c r="E468" s="42" t="s">
        <v>132</v>
      </c>
      <c r="F468" s="36">
        <v>150</v>
      </c>
      <c r="G468" s="1"/>
      <c r="H468" s="43">
        <f>ROUND(G468*F468,2)</f>
        <v>0</v>
      </c>
      <c r="I468" s="167">
        <f ca="1" t="shared" si="36"/>
      </c>
      <c r="J468" s="2" t="str">
        <f t="shared" si="37"/>
        <v>A010Supplying and Placing Base Course MaterialCW 3110-R14m³</v>
      </c>
      <c r="K468" s="3" t="e">
        <f>MATCH(J468,#REF!,0)</f>
        <v>#REF!</v>
      </c>
      <c r="L468" s="168" t="str">
        <f ca="1" t="shared" si="38"/>
        <v>,0</v>
      </c>
      <c r="M468" s="168" t="str">
        <f ca="1" t="shared" si="39"/>
        <v>C2</v>
      </c>
      <c r="N468" s="168" t="str">
        <f ca="1" t="shared" si="40"/>
        <v>C2</v>
      </c>
    </row>
    <row r="469" spans="1:14" ht="33" customHeight="1">
      <c r="A469" s="47" t="s">
        <v>179</v>
      </c>
      <c r="B469" s="48" t="s">
        <v>100</v>
      </c>
      <c r="C469" s="49" t="s">
        <v>66</v>
      </c>
      <c r="D469" s="50" t="s">
        <v>448</v>
      </c>
      <c r="E469" s="51" t="s">
        <v>131</v>
      </c>
      <c r="F469" s="36">
        <v>1850</v>
      </c>
      <c r="G469" s="1"/>
      <c r="H469" s="52">
        <f>ROUND(G469*F469,2)</f>
        <v>0</v>
      </c>
      <c r="I469" s="167">
        <f ca="1" t="shared" si="36"/>
      </c>
      <c r="J469" s="2" t="str">
        <f t="shared" si="37"/>
        <v>A012Grading of BoulevardsCW 3110-R14m²</v>
      </c>
      <c r="K469" s="3" t="e">
        <f>MATCH(J469,#REF!,0)</f>
        <v>#REF!</v>
      </c>
      <c r="L469" s="168" t="str">
        <f ca="1" t="shared" si="38"/>
        <v>,0</v>
      </c>
      <c r="M469" s="168" t="str">
        <f ca="1" t="shared" si="39"/>
        <v>C2</v>
      </c>
      <c r="N469" s="168" t="str">
        <f ca="1" t="shared" si="40"/>
        <v>C2</v>
      </c>
    </row>
    <row r="470" spans="1:14" ht="30" customHeight="1">
      <c r="A470" s="15"/>
      <c r="B470" s="53"/>
      <c r="C470" s="54" t="s">
        <v>451</v>
      </c>
      <c r="D470" s="55"/>
      <c r="E470" s="56"/>
      <c r="F470" s="36"/>
      <c r="G470" s="122"/>
      <c r="H470" s="57"/>
      <c r="I470" s="167" t="str">
        <f ca="1" t="shared" si="36"/>
        <v>LOCKED</v>
      </c>
      <c r="J470" s="2" t="str">
        <f t="shared" si="37"/>
        <v>ROADWORK - REMOVALS / RENEWALS</v>
      </c>
      <c r="K470" s="3" t="e">
        <f>MATCH(J470,#REF!,0)</f>
        <v>#REF!</v>
      </c>
      <c r="L470" s="168" t="str">
        <f ca="1" t="shared" si="38"/>
        <v>,0</v>
      </c>
      <c r="M470" s="168" t="str">
        <f ca="1" t="shared" si="39"/>
        <v>C2</v>
      </c>
      <c r="N470" s="168" t="str">
        <f ca="1" t="shared" si="40"/>
        <v>C2</v>
      </c>
    </row>
    <row r="471" spans="1:14" ht="29.25" customHeight="1">
      <c r="A471" s="69" t="s">
        <v>184</v>
      </c>
      <c r="B471" s="48" t="s">
        <v>421</v>
      </c>
      <c r="C471" s="40" t="s">
        <v>276</v>
      </c>
      <c r="D471" s="41" t="s">
        <v>361</v>
      </c>
      <c r="E471" s="42"/>
      <c r="F471" s="110"/>
      <c r="G471" s="45"/>
      <c r="H471" s="43"/>
      <c r="I471" s="167" t="str">
        <f ca="1" t="shared" si="36"/>
        <v>LOCKED</v>
      </c>
      <c r="J471" s="2" t="str">
        <f t="shared" si="37"/>
        <v>B004Slab ReplacementCW 3230-R6</v>
      </c>
      <c r="K471" s="3" t="e">
        <f>MATCH(J471,#REF!,0)</f>
        <v>#REF!</v>
      </c>
      <c r="L471" s="168" t="str">
        <f ca="1" t="shared" si="38"/>
        <v>F0</v>
      </c>
      <c r="M471" s="168" t="str">
        <f ca="1" t="shared" si="39"/>
        <v>G</v>
      </c>
      <c r="N471" s="168" t="str">
        <f ca="1" t="shared" si="40"/>
        <v>C2</v>
      </c>
    </row>
    <row r="472" spans="1:14" ht="36.75" customHeight="1">
      <c r="A472" s="69" t="s">
        <v>185</v>
      </c>
      <c r="B472" s="60" t="s">
        <v>214</v>
      </c>
      <c r="C472" s="40" t="s">
        <v>146</v>
      </c>
      <c r="D472" s="41" t="s">
        <v>126</v>
      </c>
      <c r="E472" s="42" t="s">
        <v>131</v>
      </c>
      <c r="F472" s="36">
        <v>200</v>
      </c>
      <c r="G472" s="1"/>
      <c r="H472" s="43">
        <f>ROUND(G472*F472,2)</f>
        <v>0</v>
      </c>
      <c r="I472" s="167">
        <f ca="1" t="shared" si="36"/>
      </c>
      <c r="J472" s="2" t="str">
        <f t="shared" si="37"/>
        <v>B011200 mm Concrete Pavement (Reinforced)m²</v>
      </c>
      <c r="K472" s="3" t="e">
        <f>MATCH(J472,#REF!,0)</f>
        <v>#REF!</v>
      </c>
      <c r="L472" s="168" t="str">
        <f ca="1" t="shared" si="38"/>
        <v>,0</v>
      </c>
      <c r="M472" s="168" t="str">
        <f ca="1" t="shared" si="39"/>
        <v>C2</v>
      </c>
      <c r="N472" s="168" t="str">
        <f ca="1" t="shared" si="40"/>
        <v>C2</v>
      </c>
    </row>
    <row r="473" spans="1:14" ht="30.75" customHeight="1">
      <c r="A473" s="69" t="s">
        <v>187</v>
      </c>
      <c r="B473" s="39" t="s">
        <v>572</v>
      </c>
      <c r="C473" s="40" t="s">
        <v>277</v>
      </c>
      <c r="D473" s="41" t="s">
        <v>361</v>
      </c>
      <c r="E473" s="42"/>
      <c r="F473" s="36"/>
      <c r="G473" s="45"/>
      <c r="H473" s="43"/>
      <c r="I473" s="167" t="str">
        <f ca="1" t="shared" si="36"/>
        <v>LOCKED</v>
      </c>
      <c r="J473" s="2" t="str">
        <f t="shared" si="37"/>
        <v>B017Partial Slab PatchesCW 3230-R6</v>
      </c>
      <c r="K473" s="3" t="e">
        <f>MATCH(J473,#REF!,0)</f>
        <v>#REF!</v>
      </c>
      <c r="L473" s="168" t="str">
        <f ca="1" t="shared" si="38"/>
        <v>,0</v>
      </c>
      <c r="M473" s="168" t="str">
        <f ca="1" t="shared" si="39"/>
        <v>G</v>
      </c>
      <c r="N473" s="168" t="str">
        <f ca="1" t="shared" si="40"/>
        <v>C2</v>
      </c>
    </row>
    <row r="474" spans="1:14" ht="32.25" customHeight="1">
      <c r="A474" s="69" t="s">
        <v>188</v>
      </c>
      <c r="B474" s="46" t="s">
        <v>214</v>
      </c>
      <c r="C474" s="40" t="s">
        <v>141</v>
      </c>
      <c r="D474" s="41" t="s">
        <v>126</v>
      </c>
      <c r="E474" s="42" t="s">
        <v>131</v>
      </c>
      <c r="F474" s="36">
        <v>20</v>
      </c>
      <c r="G474" s="1"/>
      <c r="H474" s="43">
        <f>ROUND(G474*F474,2)</f>
        <v>0</v>
      </c>
      <c r="I474" s="167">
        <f ca="1" t="shared" si="36"/>
      </c>
      <c r="J474" s="2" t="str">
        <f t="shared" si="37"/>
        <v>B026200 mm Concrete Pavement (Type A)m²</v>
      </c>
      <c r="K474" s="3" t="e">
        <f>MATCH(J474,#REF!,0)</f>
        <v>#REF!</v>
      </c>
      <c r="L474" s="168" t="str">
        <f ca="1" t="shared" si="38"/>
        <v>,0</v>
      </c>
      <c r="M474" s="168" t="str">
        <f ca="1" t="shared" si="39"/>
        <v>C2</v>
      </c>
      <c r="N474" s="168" t="str">
        <f ca="1" t="shared" si="40"/>
        <v>C2</v>
      </c>
    </row>
    <row r="475" spans="1:14" ht="39" customHeight="1">
      <c r="A475" s="69" t="s">
        <v>189</v>
      </c>
      <c r="B475" s="46" t="s">
        <v>215</v>
      </c>
      <c r="C475" s="40" t="s">
        <v>142</v>
      </c>
      <c r="D475" s="41" t="s">
        <v>126</v>
      </c>
      <c r="E475" s="42" t="s">
        <v>131</v>
      </c>
      <c r="F475" s="36">
        <v>35</v>
      </c>
      <c r="G475" s="1"/>
      <c r="H475" s="43">
        <f>ROUND(G475*F475,2)</f>
        <v>0</v>
      </c>
      <c r="I475" s="167">
        <f ca="1" t="shared" si="36"/>
      </c>
      <c r="J475" s="2" t="str">
        <f t="shared" si="37"/>
        <v>B027200 mm Concrete Pavement (Type B)m²</v>
      </c>
      <c r="K475" s="3" t="e">
        <f>MATCH(J475,#REF!,0)</f>
        <v>#REF!</v>
      </c>
      <c r="L475" s="168" t="str">
        <f ca="1" t="shared" si="38"/>
        <v>,0</v>
      </c>
      <c r="M475" s="168" t="str">
        <f ca="1" t="shared" si="39"/>
        <v>C2</v>
      </c>
      <c r="N475" s="168" t="str">
        <f ca="1" t="shared" si="40"/>
        <v>C2</v>
      </c>
    </row>
    <row r="476" spans="1:14" ht="34.5" customHeight="1">
      <c r="A476" s="69" t="s">
        <v>391</v>
      </c>
      <c r="B476" s="39" t="s">
        <v>573</v>
      </c>
      <c r="C476" s="40" t="s">
        <v>278</v>
      </c>
      <c r="D476" s="41" t="s">
        <v>361</v>
      </c>
      <c r="E476" s="42"/>
      <c r="F476" s="36"/>
      <c r="G476" s="45"/>
      <c r="H476" s="43"/>
      <c r="I476" s="167" t="str">
        <f ca="1" t="shared" si="36"/>
        <v>LOCKED</v>
      </c>
      <c r="J476" s="2" t="str">
        <f t="shared" si="37"/>
        <v>B034-24Slab Replacement - Early Opening (24 hour)CW 3230-R6</v>
      </c>
      <c r="K476" s="3" t="e">
        <f>MATCH(J476,#REF!,0)</f>
        <v>#REF!</v>
      </c>
      <c r="L476" s="168" t="str">
        <f ca="1" t="shared" si="38"/>
        <v>,0</v>
      </c>
      <c r="M476" s="168" t="str">
        <f ca="1" t="shared" si="39"/>
        <v>G</v>
      </c>
      <c r="N476" s="168" t="str">
        <f ca="1" t="shared" si="40"/>
        <v>C2</v>
      </c>
    </row>
    <row r="477" spans="1:14" ht="37.5" customHeight="1">
      <c r="A477" s="69" t="s">
        <v>392</v>
      </c>
      <c r="B477" s="60" t="s">
        <v>214</v>
      </c>
      <c r="C477" s="40" t="s">
        <v>146</v>
      </c>
      <c r="D477" s="41" t="s">
        <v>126</v>
      </c>
      <c r="E477" s="42" t="s">
        <v>131</v>
      </c>
      <c r="F477" s="36">
        <v>180</v>
      </c>
      <c r="G477" s="1"/>
      <c r="H477" s="43">
        <f>ROUND(G477*F477,2)</f>
        <v>0</v>
      </c>
      <c r="I477" s="167">
        <f ca="1" t="shared" si="36"/>
      </c>
      <c r="J477" s="2" t="str">
        <f t="shared" si="37"/>
        <v>B041-24200 mm Concrete Pavement (Reinforced)m²</v>
      </c>
      <c r="K477" s="3" t="e">
        <f>MATCH(J477,#REF!,0)</f>
        <v>#REF!</v>
      </c>
      <c r="L477" s="168" t="str">
        <f ca="1" t="shared" si="38"/>
        <v>,0</v>
      </c>
      <c r="M477" s="168" t="str">
        <f ca="1" t="shared" si="39"/>
        <v>C2</v>
      </c>
      <c r="N477" s="168" t="str">
        <f ca="1" t="shared" si="40"/>
        <v>C2</v>
      </c>
    </row>
    <row r="478" spans="1:14" ht="28.5" customHeight="1">
      <c r="A478" s="69" t="s">
        <v>399</v>
      </c>
      <c r="B478" s="48" t="s">
        <v>574</v>
      </c>
      <c r="C478" s="40" t="s">
        <v>208</v>
      </c>
      <c r="D478" s="41" t="s">
        <v>452</v>
      </c>
      <c r="E478" s="42"/>
      <c r="F478" s="36"/>
      <c r="G478" s="43"/>
      <c r="H478" s="43"/>
      <c r="I478" s="167" t="str">
        <f ca="1" t="shared" si="36"/>
        <v>LOCKED</v>
      </c>
      <c r="J478" s="2" t="str">
        <f t="shared" si="37"/>
        <v>B100rMiscellaneous Concrete Slab RemovalCW 3235-R8</v>
      </c>
      <c r="K478" s="3" t="e">
        <f>MATCH(J478,#REF!,0)</f>
        <v>#REF!</v>
      </c>
      <c r="L478" s="168" t="str">
        <f ca="1" t="shared" si="38"/>
        <v>,0</v>
      </c>
      <c r="M478" s="168" t="str">
        <f ca="1" t="shared" si="39"/>
        <v>C2</v>
      </c>
      <c r="N478" s="168" t="str">
        <f ca="1" t="shared" si="40"/>
        <v>C2</v>
      </c>
    </row>
    <row r="479" spans="1:14" ht="36" customHeight="1">
      <c r="A479" s="69" t="s">
        <v>400</v>
      </c>
      <c r="B479" s="60" t="s">
        <v>214</v>
      </c>
      <c r="C479" s="40" t="s">
        <v>453</v>
      </c>
      <c r="D479" s="41" t="s">
        <v>126</v>
      </c>
      <c r="E479" s="42" t="s">
        <v>131</v>
      </c>
      <c r="F479" s="36">
        <v>40</v>
      </c>
      <c r="G479" s="1"/>
      <c r="H479" s="43">
        <f>ROUND(G479*F479,2)</f>
        <v>0</v>
      </c>
      <c r="I479" s="167">
        <f ca="1" t="shared" si="36"/>
      </c>
      <c r="J479" s="2" t="str">
        <f t="shared" si="37"/>
        <v>B104r100 mm Sidewalkm²</v>
      </c>
      <c r="K479" s="3" t="e">
        <f>MATCH(J479,#REF!,0)</f>
        <v>#REF!</v>
      </c>
      <c r="L479" s="168" t="str">
        <f ca="1" t="shared" si="38"/>
        <v>,0</v>
      </c>
      <c r="M479" s="168" t="str">
        <f ca="1" t="shared" si="39"/>
        <v>C2</v>
      </c>
      <c r="N479" s="168" t="str">
        <f ca="1" t="shared" si="40"/>
        <v>C2</v>
      </c>
    </row>
    <row r="480" spans="1:14" ht="29.25" customHeight="1">
      <c r="A480" s="69" t="s">
        <v>401</v>
      </c>
      <c r="B480" s="48" t="s">
        <v>575</v>
      </c>
      <c r="C480" s="40" t="s">
        <v>576</v>
      </c>
      <c r="D480" s="41" t="s">
        <v>605</v>
      </c>
      <c r="E480" s="42"/>
      <c r="F480" s="36"/>
      <c r="G480" s="43"/>
      <c r="H480" s="43"/>
      <c r="I480" s="167" t="str">
        <f ca="1" t="shared" si="36"/>
        <v>LOCKED</v>
      </c>
      <c r="J480" s="2" t="str">
        <f t="shared" si="37"/>
        <v>B107iMiscellaneous Concrete Slab InstallationCW 3235-R8</v>
      </c>
      <c r="K480" s="3" t="e">
        <f>MATCH(J480,#REF!,0)</f>
        <v>#REF!</v>
      </c>
      <c r="L480" s="168" t="str">
        <f ca="1" t="shared" si="38"/>
        <v>,0</v>
      </c>
      <c r="M480" s="168" t="str">
        <f ca="1" t="shared" si="39"/>
        <v>C2</v>
      </c>
      <c r="N480" s="168" t="str">
        <f ca="1" t="shared" si="40"/>
        <v>C2</v>
      </c>
    </row>
    <row r="481" spans="1:14" ht="33.75" customHeight="1">
      <c r="A481" s="69" t="s">
        <v>436</v>
      </c>
      <c r="B481" s="60" t="s">
        <v>214</v>
      </c>
      <c r="C481" s="40" t="s">
        <v>453</v>
      </c>
      <c r="D481" s="41" t="s">
        <v>239</v>
      </c>
      <c r="E481" s="42" t="s">
        <v>131</v>
      </c>
      <c r="F481" s="36">
        <v>100</v>
      </c>
      <c r="G481" s="1"/>
      <c r="H481" s="43">
        <f>ROUND(G481*F481,2)</f>
        <v>0</v>
      </c>
      <c r="I481" s="167">
        <f ca="1" t="shared" si="36"/>
      </c>
      <c r="J481" s="2" t="str">
        <f t="shared" si="37"/>
        <v>B111i100 mm SidewalkSD-228Am²</v>
      </c>
      <c r="K481" s="3" t="e">
        <f>MATCH(J481,#REF!,0)</f>
        <v>#REF!</v>
      </c>
      <c r="L481" s="168" t="str">
        <f ca="1" t="shared" si="38"/>
        <v>,0</v>
      </c>
      <c r="M481" s="168" t="str">
        <f ca="1" t="shared" si="39"/>
        <v>C2</v>
      </c>
      <c r="N481" s="168" t="str">
        <f ca="1" t="shared" si="40"/>
        <v>C2</v>
      </c>
    </row>
    <row r="482" spans="1:14" ht="28.5" customHeight="1">
      <c r="A482" s="58" t="s">
        <v>402</v>
      </c>
      <c r="B482" s="48" t="s">
        <v>577</v>
      </c>
      <c r="C482" s="49" t="s">
        <v>209</v>
      </c>
      <c r="D482" s="50" t="s">
        <v>452</v>
      </c>
      <c r="E482" s="51"/>
      <c r="F482" s="36"/>
      <c r="G482" s="59"/>
      <c r="H482" s="52"/>
      <c r="I482" s="167" t="str">
        <f ca="1" t="shared" si="36"/>
        <v>LOCKED</v>
      </c>
      <c r="J482" s="2" t="str">
        <f t="shared" si="37"/>
        <v>B114rlMiscellaneous Concrete Slab RenewalCW 3235-R8</v>
      </c>
      <c r="K482" s="3" t="e">
        <f>MATCH(J482,#REF!,0)</f>
        <v>#REF!</v>
      </c>
      <c r="L482" s="168" t="str">
        <f ca="1" t="shared" si="38"/>
        <v>,0</v>
      </c>
      <c r="M482" s="168" t="str">
        <f ca="1" t="shared" si="39"/>
        <v>G</v>
      </c>
      <c r="N482" s="168" t="str">
        <f ca="1" t="shared" si="40"/>
        <v>C2</v>
      </c>
    </row>
    <row r="483" spans="1:14" ht="30" customHeight="1">
      <c r="A483" s="58" t="s">
        <v>403</v>
      </c>
      <c r="B483" s="60" t="s">
        <v>214</v>
      </c>
      <c r="C483" s="49" t="s">
        <v>453</v>
      </c>
      <c r="D483" s="50" t="s">
        <v>239</v>
      </c>
      <c r="E483" s="51"/>
      <c r="F483" s="36"/>
      <c r="G483" s="59"/>
      <c r="H483" s="52"/>
      <c r="I483" s="167" t="str">
        <f ca="1" t="shared" si="36"/>
        <v>LOCKED</v>
      </c>
      <c r="J483" s="2" t="str">
        <f t="shared" si="37"/>
        <v>B118rl100 mm SidewalkSD-228A</v>
      </c>
      <c r="K483" s="3" t="e">
        <f>MATCH(J483,#REF!,0)</f>
        <v>#REF!</v>
      </c>
      <c r="L483" s="168" t="str">
        <f ca="1" t="shared" si="38"/>
        <v>,0</v>
      </c>
      <c r="M483" s="168" t="str">
        <f ca="1" t="shared" si="39"/>
        <v>G</v>
      </c>
      <c r="N483" s="168" t="str">
        <f ca="1" t="shared" si="40"/>
        <v>C2</v>
      </c>
    </row>
    <row r="484" spans="1:14" ht="32.25" customHeight="1">
      <c r="A484" s="58" t="s">
        <v>405</v>
      </c>
      <c r="B484" s="60" t="s">
        <v>363</v>
      </c>
      <c r="C484" s="49" t="s">
        <v>366</v>
      </c>
      <c r="D484" s="50"/>
      <c r="E484" s="51" t="s">
        <v>131</v>
      </c>
      <c r="F484" s="36">
        <v>20</v>
      </c>
      <c r="G484" s="1"/>
      <c r="H484" s="52">
        <f>ROUND(G484*F484,2)</f>
        <v>0</v>
      </c>
      <c r="I484" s="167">
        <f ca="1" t="shared" si="36"/>
      </c>
      <c r="J484" s="2" t="str">
        <f t="shared" si="37"/>
        <v>B120rl5 sq.m. to 20 sq.m.m²</v>
      </c>
      <c r="K484" s="3" t="e">
        <f>MATCH(J484,#REF!,0)</f>
        <v>#REF!</v>
      </c>
      <c r="L484" s="168" t="str">
        <f ca="1" t="shared" si="38"/>
        <v>,0</v>
      </c>
      <c r="M484" s="168" t="str">
        <f ca="1" t="shared" si="39"/>
        <v>C2</v>
      </c>
      <c r="N484" s="168" t="str">
        <f ca="1" t="shared" si="40"/>
        <v>C2</v>
      </c>
    </row>
    <row r="485" spans="1:14" ht="36" customHeight="1">
      <c r="A485" s="58" t="s">
        <v>406</v>
      </c>
      <c r="B485" s="60" t="s">
        <v>365</v>
      </c>
      <c r="C485" s="49" t="s">
        <v>368</v>
      </c>
      <c r="D485" s="50" t="s">
        <v>126</v>
      </c>
      <c r="E485" s="51" t="s">
        <v>131</v>
      </c>
      <c r="F485" s="36">
        <v>1300</v>
      </c>
      <c r="G485" s="1"/>
      <c r="H485" s="52">
        <f>ROUND(G485*F485,2)</f>
        <v>0</v>
      </c>
      <c r="I485" s="167">
        <f ca="1" t="shared" si="36"/>
      </c>
      <c r="J485" s="2" t="str">
        <f t="shared" si="37"/>
        <v>B121rlGreater than 20 sq.m.m²</v>
      </c>
      <c r="K485" s="3" t="e">
        <f>MATCH(J485,#REF!,0)</f>
        <v>#REF!</v>
      </c>
      <c r="L485" s="168" t="str">
        <f ca="1" t="shared" si="38"/>
        <v>,0</v>
      </c>
      <c r="M485" s="168" t="str">
        <f ca="1" t="shared" si="39"/>
        <v>C2</v>
      </c>
      <c r="N485" s="168" t="str">
        <f ca="1" t="shared" si="40"/>
        <v>C2</v>
      </c>
    </row>
    <row r="486" spans="1:14" ht="33" customHeight="1">
      <c r="A486" s="58" t="s">
        <v>337</v>
      </c>
      <c r="B486" s="48" t="s">
        <v>578</v>
      </c>
      <c r="C486" s="49" t="s">
        <v>328</v>
      </c>
      <c r="D486" s="50" t="s">
        <v>605</v>
      </c>
      <c r="E486" s="51" t="s">
        <v>131</v>
      </c>
      <c r="F486" s="36">
        <v>35</v>
      </c>
      <c r="G486" s="1"/>
      <c r="H486" s="52">
        <f>ROUND(G486*F486,2)</f>
        <v>0</v>
      </c>
      <c r="I486" s="167">
        <f ca="1" t="shared" si="36"/>
      </c>
      <c r="J486" s="2" t="str">
        <f t="shared" si="37"/>
        <v>B125ARemoval of Precast Sidewalk BlocksCW 3235-R8m²</v>
      </c>
      <c r="K486" s="3" t="e">
        <f>MATCH(J486,#REF!,0)</f>
        <v>#REF!</v>
      </c>
      <c r="L486" s="168" t="str">
        <f ca="1" t="shared" si="38"/>
        <v>,0</v>
      </c>
      <c r="M486" s="168" t="str">
        <f ca="1" t="shared" si="39"/>
        <v>C2</v>
      </c>
      <c r="N486" s="168" t="str">
        <f ca="1" t="shared" si="40"/>
        <v>C2</v>
      </c>
    </row>
    <row r="487" spans="1:14" ht="29.25" customHeight="1">
      <c r="A487" s="58" t="s">
        <v>412</v>
      </c>
      <c r="B487" s="48" t="s">
        <v>579</v>
      </c>
      <c r="C487" s="49" t="s">
        <v>110</v>
      </c>
      <c r="D487" s="50" t="s">
        <v>408</v>
      </c>
      <c r="E487" s="51"/>
      <c r="F487" s="36"/>
      <c r="G487" s="59"/>
      <c r="H487" s="52"/>
      <c r="I487" s="167" t="str">
        <f ca="1" t="shared" si="36"/>
        <v>LOCKED</v>
      </c>
      <c r="J487" s="2" t="str">
        <f t="shared" si="37"/>
        <v>B154rlConcrete Curb RenewalCW 3240-R8</v>
      </c>
      <c r="K487" s="3" t="e">
        <f>MATCH(J487,#REF!,0)</f>
        <v>#REF!</v>
      </c>
      <c r="L487" s="168" t="str">
        <f ca="1" t="shared" si="38"/>
        <v>,0</v>
      </c>
      <c r="M487" s="168" t="str">
        <f ca="1" t="shared" si="39"/>
        <v>G</v>
      </c>
      <c r="N487" s="168" t="str">
        <f ca="1" t="shared" si="40"/>
        <v>C2</v>
      </c>
    </row>
    <row r="488" spans="1:14" ht="32.25" customHeight="1">
      <c r="A488" s="58" t="s">
        <v>413</v>
      </c>
      <c r="B488" s="60" t="s">
        <v>214</v>
      </c>
      <c r="C488" s="49" t="s">
        <v>455</v>
      </c>
      <c r="D488" s="50" t="s">
        <v>369</v>
      </c>
      <c r="E488" s="51"/>
      <c r="F488" s="36"/>
      <c r="G488" s="68"/>
      <c r="H488" s="52"/>
      <c r="I488" s="167" t="str">
        <f ca="1" t="shared" si="36"/>
        <v>LOCKED</v>
      </c>
      <c r="J488" s="2" t="str">
        <f t="shared" si="37"/>
        <v>B155rlBarrier (150 mm ht, Dowelled)SD-205,SD-206A</v>
      </c>
      <c r="K488" s="3" t="e">
        <f>MATCH(J488,#REF!,0)</f>
        <v>#REF!</v>
      </c>
      <c r="L488" s="168" t="str">
        <f ca="1" t="shared" si="38"/>
        <v>,0</v>
      </c>
      <c r="M488" s="168" t="str">
        <f ca="1" t="shared" si="39"/>
        <v>C2</v>
      </c>
      <c r="N488" s="168" t="str">
        <f ca="1" t="shared" si="40"/>
        <v>C2</v>
      </c>
    </row>
    <row r="489" spans="1:14" ht="31.5" customHeight="1">
      <c r="A489" s="69" t="s">
        <v>415</v>
      </c>
      <c r="B489" s="46" t="s">
        <v>363</v>
      </c>
      <c r="C489" s="40" t="s">
        <v>371</v>
      </c>
      <c r="D489" s="41"/>
      <c r="E489" s="42" t="s">
        <v>135</v>
      </c>
      <c r="F489" s="36">
        <v>150</v>
      </c>
      <c r="G489" s="1"/>
      <c r="H489" s="43">
        <f>ROUND(G489*F489,2)</f>
        <v>0</v>
      </c>
      <c r="I489" s="167">
        <f ca="1" t="shared" si="36"/>
      </c>
      <c r="J489" s="2" t="str">
        <f t="shared" si="37"/>
        <v>B157rl3 m to 30 mm</v>
      </c>
      <c r="K489" s="3" t="e">
        <f>MATCH(J489,#REF!,0)</f>
        <v>#REF!</v>
      </c>
      <c r="L489" s="168" t="str">
        <f ca="1" t="shared" si="38"/>
        <v>,0</v>
      </c>
      <c r="M489" s="168" t="str">
        <f ca="1" t="shared" si="39"/>
        <v>C2</v>
      </c>
      <c r="N489" s="168" t="str">
        <f ca="1" t="shared" si="40"/>
        <v>C2</v>
      </c>
    </row>
    <row r="490" spans="1:14" ht="30" customHeight="1">
      <c r="A490" s="69" t="s">
        <v>416</v>
      </c>
      <c r="B490" s="46" t="s">
        <v>365</v>
      </c>
      <c r="C490" s="40" t="s">
        <v>374</v>
      </c>
      <c r="D490" s="41"/>
      <c r="E490" s="135" t="s">
        <v>135</v>
      </c>
      <c r="F490" s="36">
        <v>180</v>
      </c>
      <c r="G490" s="1"/>
      <c r="H490" s="43">
        <f>ROUND(G490*F490,2)</f>
        <v>0</v>
      </c>
      <c r="I490" s="167">
        <f ca="1" t="shared" si="36"/>
      </c>
      <c r="J490" s="2" t="str">
        <f t="shared" si="37"/>
        <v>B158rlGreater than 30 mm</v>
      </c>
      <c r="K490" s="3" t="e">
        <f>MATCH(J490,#REF!,0)</f>
        <v>#REF!</v>
      </c>
      <c r="L490" s="168" t="str">
        <f ca="1" t="shared" si="38"/>
        <v>,0</v>
      </c>
      <c r="M490" s="168" t="str">
        <f ca="1" t="shared" si="39"/>
        <v>C2</v>
      </c>
      <c r="N490" s="168" t="str">
        <f ca="1" t="shared" si="40"/>
        <v>C2</v>
      </c>
    </row>
    <row r="491" spans="1:14" ht="31.5" customHeight="1">
      <c r="A491" s="69" t="s">
        <v>417</v>
      </c>
      <c r="B491" s="46" t="s">
        <v>215</v>
      </c>
      <c r="C491" s="40" t="s">
        <v>536</v>
      </c>
      <c r="D491" s="41" t="s">
        <v>240</v>
      </c>
      <c r="E491" s="135" t="s">
        <v>135</v>
      </c>
      <c r="F491" s="36">
        <v>35</v>
      </c>
      <c r="G491" s="1"/>
      <c r="H491" s="43">
        <f>ROUND(G491*F491,2)</f>
        <v>0</v>
      </c>
      <c r="I491" s="167">
        <f ca="1" t="shared" si="36"/>
      </c>
      <c r="J491" s="2" t="str">
        <f t="shared" si="37"/>
        <v>B167rlModified Barrier (150 mm ht, Dowelled)SD-203Bm</v>
      </c>
      <c r="K491" s="3" t="e">
        <f>MATCH(J491,#REF!,0)</f>
        <v>#REF!</v>
      </c>
      <c r="L491" s="168" t="str">
        <f ca="1" t="shared" si="38"/>
        <v>,0</v>
      </c>
      <c r="M491" s="168" t="str">
        <f ca="1" t="shared" si="39"/>
        <v>C2</v>
      </c>
      <c r="N491" s="168" t="str">
        <f ca="1" t="shared" si="40"/>
        <v>C2</v>
      </c>
    </row>
    <row r="492" spans="1:14" ht="36" customHeight="1">
      <c r="A492" s="69" t="s">
        <v>419</v>
      </c>
      <c r="B492" s="114" t="s">
        <v>216</v>
      </c>
      <c r="C492" s="83" t="s">
        <v>425</v>
      </c>
      <c r="D492" s="84" t="s">
        <v>375</v>
      </c>
      <c r="E492" s="136" t="s">
        <v>135</v>
      </c>
      <c r="F492" s="65">
        <v>80</v>
      </c>
      <c r="G492" s="159"/>
      <c r="H492" s="86">
        <f>ROUND(G492*F492,2)</f>
        <v>0</v>
      </c>
      <c r="I492" s="167">
        <f ca="1" t="shared" si="36"/>
      </c>
      <c r="J492" s="2" t="str">
        <f t="shared" si="37"/>
        <v>B214rlCurb Ramp (10-15 mm ht, Monolithic)SD-229C,Dm</v>
      </c>
      <c r="K492" s="3" t="e">
        <f>MATCH(J492,#REF!,0)</f>
        <v>#REF!</v>
      </c>
      <c r="L492" s="168" t="str">
        <f ca="1" t="shared" si="38"/>
        <v>,0</v>
      </c>
      <c r="M492" s="168" t="str">
        <f ca="1" t="shared" si="39"/>
        <v>C2</v>
      </c>
      <c r="N492" s="168" t="str">
        <f ca="1" t="shared" si="40"/>
        <v>C2</v>
      </c>
    </row>
    <row r="493" spans="1:14" ht="52.5" customHeight="1">
      <c r="A493" s="69"/>
      <c r="B493" s="46"/>
      <c r="C493" s="67" t="s">
        <v>454</v>
      </c>
      <c r="D493" s="41"/>
      <c r="E493" s="135"/>
      <c r="F493" s="36"/>
      <c r="G493" s="43"/>
      <c r="H493" s="43"/>
      <c r="I493" s="167" t="str">
        <f ca="1" t="shared" si="36"/>
        <v>LOCKED</v>
      </c>
      <c r="J493" s="2" t="str">
        <f t="shared" si="37"/>
        <v>ROADWORK - REMOVALS / RENEWALS (Cont'd.)</v>
      </c>
      <c r="K493" s="3" t="e">
        <f>MATCH(J493,#REF!,0)</f>
        <v>#REF!</v>
      </c>
      <c r="L493" s="168" t="str">
        <f ca="1" t="shared" si="38"/>
        <v>,0</v>
      </c>
      <c r="M493" s="168" t="str">
        <f ca="1" t="shared" si="39"/>
        <v>C2</v>
      </c>
      <c r="N493" s="168" t="str">
        <f ca="1" t="shared" si="40"/>
        <v>C2</v>
      </c>
    </row>
    <row r="494" spans="1:14" ht="32.25" customHeight="1">
      <c r="A494" s="69" t="s">
        <v>285</v>
      </c>
      <c r="B494" s="48" t="s">
        <v>580</v>
      </c>
      <c r="C494" s="40" t="s">
        <v>218</v>
      </c>
      <c r="D494" s="41" t="s">
        <v>387</v>
      </c>
      <c r="E494" s="158"/>
      <c r="F494" s="36"/>
      <c r="G494" s="45"/>
      <c r="H494" s="43"/>
      <c r="I494" s="167" t="str">
        <f ca="1" t="shared" si="36"/>
        <v>LOCKED</v>
      </c>
      <c r="J494" s="2" t="str">
        <f t="shared" si="37"/>
        <v>B190Construction of Asphaltic Concrete OverlayCW 3410-R8</v>
      </c>
      <c r="K494" s="3" t="e">
        <f>MATCH(J494,#REF!,0)</f>
        <v>#REF!</v>
      </c>
      <c r="L494" s="168" t="str">
        <f ca="1" t="shared" si="38"/>
        <v>,0</v>
      </c>
      <c r="M494" s="168" t="str">
        <f ca="1" t="shared" si="39"/>
        <v>G</v>
      </c>
      <c r="N494" s="168" t="str">
        <f ca="1" t="shared" si="40"/>
        <v>C2</v>
      </c>
    </row>
    <row r="495" spans="1:14" ht="33.75" customHeight="1">
      <c r="A495" s="69" t="s">
        <v>286</v>
      </c>
      <c r="B495" s="60" t="s">
        <v>214</v>
      </c>
      <c r="C495" s="40" t="s">
        <v>219</v>
      </c>
      <c r="D495" s="41"/>
      <c r="E495" s="42"/>
      <c r="F495" s="36"/>
      <c r="G495" s="45"/>
      <c r="H495" s="43"/>
      <c r="I495" s="167" t="str">
        <f ca="1" t="shared" si="36"/>
        <v>LOCKED</v>
      </c>
      <c r="J495" s="2" t="str">
        <f t="shared" si="37"/>
        <v>B191Main Line Paving</v>
      </c>
      <c r="K495" s="3" t="e">
        <f>MATCH(J495,#REF!,0)</f>
        <v>#REF!</v>
      </c>
      <c r="L495" s="168" t="str">
        <f ca="1" t="shared" si="38"/>
        <v>,0</v>
      </c>
      <c r="M495" s="168" t="str">
        <f ca="1" t="shared" si="39"/>
        <v>G</v>
      </c>
      <c r="N495" s="168" t="str">
        <f ca="1" t="shared" si="40"/>
        <v>C2</v>
      </c>
    </row>
    <row r="496" spans="1:14" ht="32.25" customHeight="1">
      <c r="A496" s="69" t="s">
        <v>287</v>
      </c>
      <c r="B496" s="46" t="s">
        <v>363</v>
      </c>
      <c r="C496" s="40" t="s">
        <v>376</v>
      </c>
      <c r="D496" s="41"/>
      <c r="E496" s="42" t="s">
        <v>133</v>
      </c>
      <c r="F496" s="36">
        <v>1100</v>
      </c>
      <c r="G496" s="1"/>
      <c r="H496" s="43">
        <f>ROUND(G496*F496,2)</f>
        <v>0</v>
      </c>
      <c r="I496" s="167">
        <f ca="1" t="shared" si="36"/>
      </c>
      <c r="J496" s="2" t="str">
        <f t="shared" si="37"/>
        <v>B193Type IAtonne</v>
      </c>
      <c r="K496" s="3" t="e">
        <f>MATCH(J496,#REF!,0)</f>
        <v>#REF!</v>
      </c>
      <c r="L496" s="168" t="str">
        <f ca="1" t="shared" si="38"/>
        <v>,0</v>
      </c>
      <c r="M496" s="168" t="str">
        <f ca="1" t="shared" si="39"/>
        <v>C2</v>
      </c>
      <c r="N496" s="168" t="str">
        <f ca="1" t="shared" si="40"/>
        <v>C2</v>
      </c>
    </row>
    <row r="497" spans="1:14" ht="32.25" customHeight="1">
      <c r="A497" s="69" t="s">
        <v>288</v>
      </c>
      <c r="B497" s="46" t="s">
        <v>215</v>
      </c>
      <c r="C497" s="40" t="s">
        <v>220</v>
      </c>
      <c r="D497" s="41"/>
      <c r="E497" s="42"/>
      <c r="F497" s="36"/>
      <c r="G497" s="45"/>
      <c r="H497" s="43"/>
      <c r="I497" s="167" t="str">
        <f ca="1" t="shared" si="36"/>
        <v>LOCKED</v>
      </c>
      <c r="J497" s="2" t="str">
        <f t="shared" si="37"/>
        <v>B194Tie-ins and Approaches</v>
      </c>
      <c r="K497" s="3" t="e">
        <f>MATCH(J497,#REF!,0)</f>
        <v>#REF!</v>
      </c>
      <c r="L497" s="168" t="str">
        <f ca="1" t="shared" si="38"/>
        <v>,0</v>
      </c>
      <c r="M497" s="168" t="str">
        <f ca="1" t="shared" si="39"/>
        <v>G</v>
      </c>
      <c r="N497" s="168" t="str">
        <f ca="1" t="shared" si="40"/>
        <v>C2</v>
      </c>
    </row>
    <row r="498" spans="1:14" ht="36" customHeight="1">
      <c r="A498" s="69" t="s">
        <v>289</v>
      </c>
      <c r="B498" s="46" t="s">
        <v>363</v>
      </c>
      <c r="C498" s="40" t="s">
        <v>376</v>
      </c>
      <c r="D498" s="41"/>
      <c r="E498" s="42" t="s">
        <v>133</v>
      </c>
      <c r="F498" s="36">
        <v>110</v>
      </c>
      <c r="G498" s="1"/>
      <c r="H498" s="43">
        <f>ROUND(G498*F498,2)</f>
        <v>0</v>
      </c>
      <c r="I498" s="167">
        <f ca="1" t="shared" si="36"/>
      </c>
      <c r="J498" s="2" t="str">
        <f t="shared" si="37"/>
        <v>B195Type IAtonne</v>
      </c>
      <c r="K498" s="3" t="e">
        <f>MATCH(J498,#REF!,0)</f>
        <v>#REF!</v>
      </c>
      <c r="L498" s="168" t="str">
        <f ca="1" t="shared" si="38"/>
        <v>,0</v>
      </c>
      <c r="M498" s="168" t="str">
        <f ca="1" t="shared" si="39"/>
        <v>C2</v>
      </c>
      <c r="N498" s="168" t="str">
        <f ca="1" t="shared" si="40"/>
        <v>C2</v>
      </c>
    </row>
    <row r="499" spans="1:14" ht="32.25" customHeight="1">
      <c r="A499" s="69" t="s">
        <v>290</v>
      </c>
      <c r="B499" s="48" t="s">
        <v>581</v>
      </c>
      <c r="C499" s="40" t="s">
        <v>55</v>
      </c>
      <c r="D499" s="41" t="s">
        <v>0</v>
      </c>
      <c r="E499" s="42"/>
      <c r="F499" s="36"/>
      <c r="G499" s="45"/>
      <c r="H499" s="43"/>
      <c r="I499" s="167" t="str">
        <f ca="1" t="shared" si="36"/>
        <v>LOCKED</v>
      </c>
      <c r="J499" s="2" t="str">
        <f t="shared" si="37"/>
        <v>B200Planing of PavementCW 3450-R5</v>
      </c>
      <c r="K499" s="3" t="e">
        <f>MATCH(J499,#REF!,0)</f>
        <v>#REF!</v>
      </c>
      <c r="L499" s="168" t="str">
        <f ca="1" t="shared" si="38"/>
        <v>,0</v>
      </c>
      <c r="M499" s="168" t="str">
        <f ca="1" t="shared" si="39"/>
        <v>G</v>
      </c>
      <c r="N499" s="168" t="str">
        <f ca="1" t="shared" si="40"/>
        <v>C2</v>
      </c>
    </row>
    <row r="500" spans="1:14" ht="32.25" customHeight="1">
      <c r="A500" s="69" t="s">
        <v>291</v>
      </c>
      <c r="B500" s="60" t="s">
        <v>214</v>
      </c>
      <c r="C500" s="40" t="s">
        <v>52</v>
      </c>
      <c r="D500" s="41" t="s">
        <v>126</v>
      </c>
      <c r="E500" s="42" t="s">
        <v>131</v>
      </c>
      <c r="F500" s="36">
        <v>5000</v>
      </c>
      <c r="G500" s="1"/>
      <c r="H500" s="43">
        <f>ROUND(G500*F500,2)</f>
        <v>0</v>
      </c>
      <c r="I500" s="167">
        <f ca="1" t="shared" si="36"/>
      </c>
      <c r="J500" s="2" t="str">
        <f t="shared" si="37"/>
        <v>B2010 - 50 mm Depth (Asphalt)m²</v>
      </c>
      <c r="K500" s="3" t="e">
        <f>MATCH(J500,#REF!,0)</f>
        <v>#REF!</v>
      </c>
      <c r="L500" s="168" t="str">
        <f ca="1" t="shared" si="38"/>
        <v>,0</v>
      </c>
      <c r="M500" s="168" t="str">
        <f ca="1" t="shared" si="39"/>
        <v>C2</v>
      </c>
      <c r="N500" s="168" t="str">
        <f ca="1" t="shared" si="40"/>
        <v>C2</v>
      </c>
    </row>
    <row r="501" spans="1:14" ht="36" customHeight="1">
      <c r="A501" s="69" t="s">
        <v>292</v>
      </c>
      <c r="B501" s="60" t="s">
        <v>215</v>
      </c>
      <c r="C501" s="40" t="s">
        <v>53</v>
      </c>
      <c r="D501" s="41"/>
      <c r="E501" s="42" t="s">
        <v>131</v>
      </c>
      <c r="F501" s="36">
        <v>500</v>
      </c>
      <c r="G501" s="1"/>
      <c r="H501" s="43">
        <f>ROUND(G501*F501,2)</f>
        <v>0</v>
      </c>
      <c r="I501" s="167">
        <f ca="1" t="shared" si="36"/>
      </c>
      <c r="J501" s="2" t="str">
        <f t="shared" si="37"/>
        <v>B20250 - 100 mm Depth (Asphalt)m²</v>
      </c>
      <c r="K501" s="3" t="e">
        <f>MATCH(J501,#REF!,0)</f>
        <v>#REF!</v>
      </c>
      <c r="L501" s="168" t="str">
        <f ca="1" t="shared" si="38"/>
        <v>,0</v>
      </c>
      <c r="M501" s="168" t="str">
        <f ca="1" t="shared" si="39"/>
        <v>C2</v>
      </c>
      <c r="N501" s="168" t="str">
        <f ca="1" t="shared" si="40"/>
        <v>C2</v>
      </c>
    </row>
    <row r="502" spans="1:14" ht="30" customHeight="1">
      <c r="A502" s="77"/>
      <c r="B502" s="78"/>
      <c r="C502" s="79" t="s">
        <v>152</v>
      </c>
      <c r="D502" s="80"/>
      <c r="E502" s="80"/>
      <c r="F502" s="36"/>
      <c r="G502" s="45"/>
      <c r="H502" s="81"/>
      <c r="I502" s="167" t="str">
        <f ca="1" t="shared" si="36"/>
        <v>LOCKED</v>
      </c>
      <c r="J502" s="2" t="str">
        <f t="shared" si="37"/>
        <v>JOINT AND CRACK SEALING</v>
      </c>
      <c r="K502" s="3" t="e">
        <f>MATCH(J502,#REF!,0)</f>
        <v>#REF!</v>
      </c>
      <c r="L502" s="168" t="str">
        <f ca="1" t="shared" si="38"/>
        <v>,0</v>
      </c>
      <c r="M502" s="168" t="str">
        <f ca="1" t="shared" si="39"/>
        <v>G</v>
      </c>
      <c r="N502" s="168" t="str">
        <f ca="1" t="shared" si="40"/>
        <v>F2</v>
      </c>
    </row>
    <row r="503" spans="1:14" ht="33.75" customHeight="1">
      <c r="A503" s="38" t="s">
        <v>308</v>
      </c>
      <c r="B503" s="48" t="s">
        <v>582</v>
      </c>
      <c r="C503" s="40" t="s">
        <v>54</v>
      </c>
      <c r="D503" s="41" t="s">
        <v>389</v>
      </c>
      <c r="E503" s="42" t="s">
        <v>135</v>
      </c>
      <c r="F503" s="36">
        <v>1000</v>
      </c>
      <c r="G503" s="1"/>
      <c r="H503" s="43">
        <f>ROUND(G503*F503,2)</f>
        <v>0</v>
      </c>
      <c r="I503" s="167">
        <f ca="1" t="shared" si="36"/>
      </c>
      <c r="J503" s="2" t="str">
        <f t="shared" si="37"/>
        <v>D006Reflective Crack MaintenanceCW 3250-R7m</v>
      </c>
      <c r="K503" s="3" t="e">
        <f>MATCH(J503,#REF!,0)</f>
        <v>#REF!</v>
      </c>
      <c r="L503" s="168" t="str">
        <f ca="1" t="shared" si="38"/>
        <v>,0</v>
      </c>
      <c r="M503" s="168" t="str">
        <f ca="1" t="shared" si="39"/>
        <v>C2</v>
      </c>
      <c r="N503" s="168" t="str">
        <f ca="1" t="shared" si="40"/>
        <v>C2</v>
      </c>
    </row>
    <row r="504" spans="1:14" ht="45.75" customHeight="1">
      <c r="A504" s="77"/>
      <c r="B504" s="78"/>
      <c r="C504" s="79" t="s">
        <v>153</v>
      </c>
      <c r="D504" s="80"/>
      <c r="E504" s="80"/>
      <c r="F504" s="36"/>
      <c r="G504" s="45"/>
      <c r="H504" s="81"/>
      <c r="I504" s="167" t="str">
        <f ca="1" t="shared" si="36"/>
        <v>LOCKED</v>
      </c>
      <c r="J504" s="2" t="str">
        <f t="shared" si="37"/>
        <v>ASSOCIATED DRAINAGE AND UNDERGROUND WORKS</v>
      </c>
      <c r="K504" s="3" t="e">
        <f>MATCH(J504,#REF!,0)</f>
        <v>#REF!</v>
      </c>
      <c r="L504" s="168" t="str">
        <f ca="1" t="shared" si="38"/>
        <v>,0</v>
      </c>
      <c r="M504" s="168" t="str">
        <f ca="1" t="shared" si="39"/>
        <v>G</v>
      </c>
      <c r="N504" s="168" t="str">
        <f ca="1" t="shared" si="40"/>
        <v>F2</v>
      </c>
    </row>
    <row r="505" spans="1:14" ht="32.25" customHeight="1">
      <c r="A505" s="38" t="s">
        <v>163</v>
      </c>
      <c r="B505" s="48" t="s">
        <v>583</v>
      </c>
      <c r="C505" s="40" t="s">
        <v>249</v>
      </c>
      <c r="D505" s="41" t="s">
        <v>459</v>
      </c>
      <c r="E505" s="42"/>
      <c r="F505" s="36"/>
      <c r="G505" s="45"/>
      <c r="H505" s="89"/>
      <c r="I505" s="167" t="str">
        <f ca="1" t="shared" si="36"/>
        <v>LOCKED</v>
      </c>
      <c r="J505" s="2" t="str">
        <f t="shared" si="37"/>
        <v>E006Catch PitCW 2130-R12</v>
      </c>
      <c r="K505" s="3" t="e">
        <f>MATCH(J505,#REF!,0)</f>
        <v>#REF!</v>
      </c>
      <c r="L505" s="168" t="str">
        <f ca="1" t="shared" si="38"/>
        <v>,0</v>
      </c>
      <c r="M505" s="168" t="str">
        <f ca="1" t="shared" si="39"/>
        <v>G</v>
      </c>
      <c r="N505" s="168" t="str">
        <f ca="1" t="shared" si="40"/>
        <v>C2</v>
      </c>
    </row>
    <row r="506" spans="1:14" ht="33" customHeight="1">
      <c r="A506" s="38" t="s">
        <v>164</v>
      </c>
      <c r="B506" s="60" t="s">
        <v>214</v>
      </c>
      <c r="C506" s="40" t="s">
        <v>250</v>
      </c>
      <c r="D506" s="41"/>
      <c r="E506" s="42" t="s">
        <v>134</v>
      </c>
      <c r="F506" s="36">
        <v>7</v>
      </c>
      <c r="G506" s="1"/>
      <c r="H506" s="43">
        <f>ROUND(G506*F506,2)</f>
        <v>0</v>
      </c>
      <c r="I506" s="167">
        <f ca="1" t="shared" si="36"/>
      </c>
      <c r="J506" s="2" t="str">
        <f t="shared" si="37"/>
        <v>E007SD-023each</v>
      </c>
      <c r="K506" s="3" t="e">
        <f>MATCH(J506,#REF!,0)</f>
        <v>#REF!</v>
      </c>
      <c r="L506" s="168" t="str">
        <f ca="1" t="shared" si="38"/>
        <v>,0</v>
      </c>
      <c r="M506" s="168" t="str">
        <f ca="1" t="shared" si="39"/>
        <v>C2</v>
      </c>
      <c r="N506" s="168" t="str">
        <f ca="1" t="shared" si="40"/>
        <v>C2</v>
      </c>
    </row>
    <row r="507" spans="1:14" ht="36" customHeight="1">
      <c r="A507" s="47" t="s">
        <v>25</v>
      </c>
      <c r="B507" s="48" t="s">
        <v>584</v>
      </c>
      <c r="C507" s="49" t="s">
        <v>329</v>
      </c>
      <c r="D507" s="50" t="s">
        <v>459</v>
      </c>
      <c r="E507" s="51" t="s">
        <v>135</v>
      </c>
      <c r="F507" s="36">
        <v>20</v>
      </c>
      <c r="G507" s="1"/>
      <c r="H507" s="52">
        <f>ROUND(G507*F507,2)</f>
        <v>0</v>
      </c>
      <c r="I507" s="167">
        <f ca="1" t="shared" si="36"/>
      </c>
      <c r="J507" s="2" t="str">
        <f t="shared" si="37"/>
        <v>E012Drainage Connection PipeCW 2130-R12m</v>
      </c>
      <c r="K507" s="3" t="e">
        <f>MATCH(J507,#REF!,0)</f>
        <v>#REF!</v>
      </c>
      <c r="L507" s="168" t="str">
        <f ca="1" t="shared" si="38"/>
        <v>,0</v>
      </c>
      <c r="M507" s="168" t="str">
        <f ca="1" t="shared" si="39"/>
        <v>C2</v>
      </c>
      <c r="N507" s="168" t="str">
        <f ca="1" t="shared" si="40"/>
        <v>C2</v>
      </c>
    </row>
    <row r="508" spans="1:14" ht="38.25" customHeight="1">
      <c r="A508" s="47" t="s">
        <v>34</v>
      </c>
      <c r="B508" s="48" t="s">
        <v>585</v>
      </c>
      <c r="C508" s="107" t="s">
        <v>433</v>
      </c>
      <c r="D508" s="50" t="s">
        <v>459</v>
      </c>
      <c r="E508" s="51"/>
      <c r="F508" s="36"/>
      <c r="G508" s="59"/>
      <c r="H508" s="75"/>
      <c r="I508" s="167" t="str">
        <f ca="1" t="shared" si="36"/>
        <v>LOCKED</v>
      </c>
      <c r="J508" s="2" t="str">
        <f t="shared" si="37"/>
        <v>E023Replacing Existing Manhole and Catch Basin Frames &amp; CoversCW 2130-R12</v>
      </c>
      <c r="K508" s="3" t="e">
        <f>MATCH(J508,#REF!,0)</f>
        <v>#REF!</v>
      </c>
      <c r="L508" s="168" t="str">
        <f ca="1" t="shared" si="38"/>
        <v>,0</v>
      </c>
      <c r="M508" s="168" t="str">
        <f ca="1" t="shared" si="39"/>
        <v>G</v>
      </c>
      <c r="N508" s="168" t="str">
        <f ca="1" t="shared" si="40"/>
        <v>C2</v>
      </c>
    </row>
    <row r="509" spans="1:14" ht="38.25" customHeight="1">
      <c r="A509" s="47" t="s">
        <v>35</v>
      </c>
      <c r="B509" s="60" t="s">
        <v>214</v>
      </c>
      <c r="C509" s="49" t="s">
        <v>345</v>
      </c>
      <c r="D509" s="50"/>
      <c r="E509" s="51" t="s">
        <v>134</v>
      </c>
      <c r="F509" s="36">
        <v>2</v>
      </c>
      <c r="G509" s="1"/>
      <c r="H509" s="52">
        <f>ROUND(G509*F509,2)</f>
        <v>0</v>
      </c>
      <c r="I509" s="167">
        <f ca="1" t="shared" si="36"/>
      </c>
      <c r="J509" s="2" t="str">
        <f t="shared" si="37"/>
        <v>E024AP-004 - Standard Frame for Manhole and Catch Basineach</v>
      </c>
      <c r="K509" s="3" t="e">
        <f>MATCH(J509,#REF!,0)</f>
        <v>#REF!</v>
      </c>
      <c r="L509" s="168" t="str">
        <f ca="1" t="shared" si="38"/>
        <v>,0</v>
      </c>
      <c r="M509" s="168" t="str">
        <f ca="1" t="shared" si="39"/>
        <v>C2</v>
      </c>
      <c r="N509" s="168" t="str">
        <f ca="1" t="shared" si="40"/>
        <v>C2</v>
      </c>
    </row>
    <row r="510" spans="1:14" ht="38.25" customHeight="1">
      <c r="A510" s="47" t="s">
        <v>36</v>
      </c>
      <c r="B510" s="60" t="s">
        <v>215</v>
      </c>
      <c r="C510" s="49" t="s">
        <v>346</v>
      </c>
      <c r="D510" s="50"/>
      <c r="E510" s="51" t="s">
        <v>134</v>
      </c>
      <c r="F510" s="36">
        <v>2</v>
      </c>
      <c r="G510" s="1"/>
      <c r="H510" s="52">
        <f>ROUND(G510*F510,2)</f>
        <v>0</v>
      </c>
      <c r="I510" s="167">
        <f ca="1" t="shared" si="36"/>
      </c>
      <c r="J510" s="2" t="str">
        <f t="shared" si="37"/>
        <v>E025AP-005 - Standard Solid Cover for Standard Frameeach</v>
      </c>
      <c r="K510" s="3" t="e">
        <f>MATCH(J510,#REF!,0)</f>
        <v>#REF!</v>
      </c>
      <c r="L510" s="168" t="str">
        <f ca="1" t="shared" si="38"/>
        <v>,0</v>
      </c>
      <c r="M510" s="168" t="str">
        <f ca="1" t="shared" si="39"/>
        <v>C2</v>
      </c>
      <c r="N510" s="168" t="str">
        <f ca="1" t="shared" si="40"/>
        <v>C2</v>
      </c>
    </row>
    <row r="511" spans="1:14" ht="39" customHeight="1">
      <c r="A511" s="47" t="s">
        <v>38</v>
      </c>
      <c r="B511" s="60" t="s">
        <v>216</v>
      </c>
      <c r="C511" s="49" t="s">
        <v>348</v>
      </c>
      <c r="D511" s="50"/>
      <c r="E511" s="51" t="s">
        <v>134</v>
      </c>
      <c r="F511" s="36">
        <v>4</v>
      </c>
      <c r="G511" s="1"/>
      <c r="H511" s="68">
        <f>ROUND(G511*F511,2)</f>
        <v>0</v>
      </c>
      <c r="I511" s="167">
        <f ca="1" t="shared" si="36"/>
      </c>
      <c r="J511" s="2" t="str">
        <f t="shared" si="37"/>
        <v>E028AP-008 - Barrier Curb and Gutter Inlet Frame and Boxeach</v>
      </c>
      <c r="K511" s="3" t="e">
        <f>MATCH(J511,#REF!,0)</f>
        <v>#REF!</v>
      </c>
      <c r="L511" s="168" t="str">
        <f ca="1" t="shared" si="38"/>
        <v>,0</v>
      </c>
      <c r="M511" s="168" t="str">
        <f ca="1" t="shared" si="39"/>
        <v>C2</v>
      </c>
      <c r="N511" s="168" t="str">
        <f ca="1" t="shared" si="40"/>
        <v>C2</v>
      </c>
    </row>
    <row r="512" spans="1:14" ht="36" customHeight="1">
      <c r="A512" s="47" t="s">
        <v>39</v>
      </c>
      <c r="B512" s="60" t="s">
        <v>217</v>
      </c>
      <c r="C512" s="49" t="s">
        <v>253</v>
      </c>
      <c r="D512" s="50"/>
      <c r="E512" s="51" t="s">
        <v>134</v>
      </c>
      <c r="F512" s="36">
        <v>4</v>
      </c>
      <c r="G512" s="1"/>
      <c r="H512" s="68">
        <f>ROUND(G512*F512,2)</f>
        <v>0</v>
      </c>
      <c r="I512" s="167">
        <f ca="1" t="shared" si="36"/>
      </c>
      <c r="J512" s="2" t="str">
        <f t="shared" si="37"/>
        <v>E029AP-009 - Barrier Curb and Gutter Inlet Covereach</v>
      </c>
      <c r="K512" s="3" t="e">
        <f>MATCH(J512,#REF!,0)</f>
        <v>#REF!</v>
      </c>
      <c r="L512" s="168" t="str">
        <f ca="1" t="shared" si="38"/>
        <v>,0</v>
      </c>
      <c r="M512" s="168" t="str">
        <f ca="1" t="shared" si="39"/>
        <v>C2</v>
      </c>
      <c r="N512" s="168" t="str">
        <f ca="1" t="shared" si="40"/>
        <v>C2</v>
      </c>
    </row>
    <row r="513" spans="1:14" ht="30.75" customHeight="1">
      <c r="A513" s="38" t="s">
        <v>42</v>
      </c>
      <c r="B513" s="48" t="s">
        <v>586</v>
      </c>
      <c r="C513" s="90" t="s">
        <v>255</v>
      </c>
      <c r="D513" s="41" t="s">
        <v>459</v>
      </c>
      <c r="E513" s="42"/>
      <c r="F513" s="36"/>
      <c r="G513" s="45"/>
      <c r="H513" s="89"/>
      <c r="I513" s="167" t="str">
        <f ca="1" t="shared" si="36"/>
        <v>LOCKED</v>
      </c>
      <c r="J513" s="2" t="str">
        <f t="shared" si="37"/>
        <v>E034Connecting to Existing Catch BasinCW 2130-R12</v>
      </c>
      <c r="K513" s="3" t="e">
        <f>MATCH(J513,#REF!,0)</f>
        <v>#REF!</v>
      </c>
      <c r="L513" s="168" t="str">
        <f ca="1" t="shared" si="38"/>
        <v>,0</v>
      </c>
      <c r="M513" s="168" t="str">
        <f ca="1" t="shared" si="39"/>
        <v>G</v>
      </c>
      <c r="N513" s="168" t="str">
        <f ca="1" t="shared" si="40"/>
        <v>C2</v>
      </c>
    </row>
    <row r="514" spans="1:14" ht="35.25" customHeight="1">
      <c r="A514" s="38" t="s">
        <v>43</v>
      </c>
      <c r="B514" s="60" t="s">
        <v>214</v>
      </c>
      <c r="C514" s="91" t="s">
        <v>462</v>
      </c>
      <c r="D514" s="41"/>
      <c r="E514" s="42" t="s">
        <v>134</v>
      </c>
      <c r="F514" s="36">
        <v>7</v>
      </c>
      <c r="G514" s="1"/>
      <c r="H514" s="43">
        <f>ROUND(G514*F514,2)</f>
        <v>0</v>
      </c>
      <c r="I514" s="167">
        <f ca="1" t="shared" si="36"/>
      </c>
      <c r="J514" s="2" t="str">
        <f t="shared" si="37"/>
        <v>E035250 mm Drainage Connection Pipeeach</v>
      </c>
      <c r="K514" s="3" t="e">
        <f>MATCH(J514,#REF!,0)</f>
        <v>#REF!</v>
      </c>
      <c r="L514" s="168" t="str">
        <f ca="1" t="shared" si="38"/>
        <v>,0</v>
      </c>
      <c r="M514" s="168" t="str">
        <f ca="1" t="shared" si="39"/>
        <v>C2</v>
      </c>
      <c r="N514" s="168" t="str">
        <f ca="1" t="shared" si="40"/>
        <v>C2</v>
      </c>
    </row>
    <row r="515" spans="1:14" ht="33" customHeight="1">
      <c r="A515" s="38" t="s">
        <v>261</v>
      </c>
      <c r="B515" s="48" t="s">
        <v>587</v>
      </c>
      <c r="C515" s="40" t="s">
        <v>257</v>
      </c>
      <c r="D515" s="41" t="s">
        <v>459</v>
      </c>
      <c r="E515" s="42" t="s">
        <v>134</v>
      </c>
      <c r="F515" s="36">
        <v>7</v>
      </c>
      <c r="G515" s="1"/>
      <c r="H515" s="43">
        <f>ROUND(G515*F515,2)</f>
        <v>0</v>
      </c>
      <c r="I515" s="167">
        <f ca="1" t="shared" si="36"/>
      </c>
      <c r="J515" s="2" t="str">
        <f t="shared" si="37"/>
        <v>E047Removal of Existing Catch PitCW 2130-R12each</v>
      </c>
      <c r="K515" s="3" t="e">
        <f>MATCH(J515,#REF!,0)</f>
        <v>#REF!</v>
      </c>
      <c r="L515" s="168" t="str">
        <f ca="1" t="shared" si="38"/>
        <v>,0</v>
      </c>
      <c r="M515" s="168" t="str">
        <f ca="1" t="shared" si="39"/>
        <v>C2</v>
      </c>
      <c r="N515" s="168" t="str">
        <f ca="1" t="shared" si="40"/>
        <v>C2</v>
      </c>
    </row>
    <row r="516" spans="1:14" ht="36" customHeight="1">
      <c r="A516" s="137" t="s">
        <v>263</v>
      </c>
      <c r="B516" s="48" t="s">
        <v>588</v>
      </c>
      <c r="C516" s="40" t="s">
        <v>1</v>
      </c>
      <c r="D516" s="138" t="s">
        <v>459</v>
      </c>
      <c r="E516" s="135" t="s">
        <v>134</v>
      </c>
      <c r="F516" s="36">
        <v>2</v>
      </c>
      <c r="G516" s="1"/>
      <c r="H516" s="139">
        <f>ROUND(G516*F516,2)</f>
        <v>0</v>
      </c>
      <c r="I516" s="167">
        <f ca="1" t="shared" si="36"/>
      </c>
      <c r="J516" s="2" t="str">
        <f t="shared" si="37"/>
        <v>E050Abandoning Existing Drainage InletsCW 2130-R12each</v>
      </c>
      <c r="K516" s="3" t="e">
        <f>MATCH(J516,#REF!,0)</f>
        <v>#REF!</v>
      </c>
      <c r="L516" s="168" t="str">
        <f ca="1" t="shared" si="38"/>
        <v>,0</v>
      </c>
      <c r="M516" s="168" t="str">
        <f ca="1" t="shared" si="39"/>
        <v>C2</v>
      </c>
      <c r="N516" s="168" t="str">
        <f ca="1" t="shared" si="40"/>
        <v>C2</v>
      </c>
    </row>
    <row r="517" spans="1:14" ht="33" customHeight="1">
      <c r="A517" s="137" t="s">
        <v>438</v>
      </c>
      <c r="B517" s="82" t="s">
        <v>589</v>
      </c>
      <c r="C517" s="83" t="s">
        <v>439</v>
      </c>
      <c r="D517" s="140" t="s">
        <v>440</v>
      </c>
      <c r="E517" s="136" t="s">
        <v>134</v>
      </c>
      <c r="F517" s="65">
        <v>20</v>
      </c>
      <c r="G517" s="159"/>
      <c r="H517" s="141">
        <f>ROUND(G517*F517,2)</f>
        <v>0</v>
      </c>
      <c r="I517" s="167">
        <f aca="true" ca="1" t="shared" si="42" ref="I517:I572">IF(CELL("protect",$G517)=1,"LOCKED","")</f>
      </c>
      <c r="J517" s="2" t="str">
        <f aca="true" t="shared" si="43" ref="J517:J572">CLEAN(CONCATENATE(TRIM($A517),TRIM($C517),TRIM($D517),TRIM($E517)))</f>
        <v>E050ACatch Basin CleaningCW 2140-R3each</v>
      </c>
      <c r="K517" s="3" t="e">
        <f>MATCH(J517,#REF!,0)</f>
        <v>#REF!</v>
      </c>
      <c r="L517" s="168" t="str">
        <f aca="true" ca="1" t="shared" si="44" ref="L517:L572">CELL("format",$F517)</f>
        <v>,0</v>
      </c>
      <c r="M517" s="168" t="str">
        <f aca="true" ca="1" t="shared" si="45" ref="M517:M572">CELL("format",$G517)</f>
        <v>C2</v>
      </c>
      <c r="N517" s="168" t="str">
        <f aca="true" ca="1" t="shared" si="46" ref="N517:N572">CELL("format",$H517)</f>
        <v>C2</v>
      </c>
    </row>
    <row r="518" spans="1:14" ht="41.25" customHeight="1">
      <c r="A518" s="15"/>
      <c r="B518" s="92"/>
      <c r="C518" s="67" t="s">
        <v>154</v>
      </c>
      <c r="D518" s="55"/>
      <c r="E518" s="93"/>
      <c r="F518" s="36"/>
      <c r="G518" s="122"/>
      <c r="H518" s="57"/>
      <c r="I518" s="167" t="str">
        <f ca="1" t="shared" si="42"/>
        <v>LOCKED</v>
      </c>
      <c r="J518" s="2" t="str">
        <f t="shared" si="43"/>
        <v>ADJUSTMENTS</v>
      </c>
      <c r="K518" s="3" t="e">
        <f>MATCH(J518,#REF!,0)</f>
        <v>#REF!</v>
      </c>
      <c r="L518" s="168" t="str">
        <f ca="1" t="shared" si="44"/>
        <v>,0</v>
      </c>
      <c r="M518" s="168" t="str">
        <f ca="1" t="shared" si="45"/>
        <v>C2</v>
      </c>
      <c r="N518" s="168" t="str">
        <f ca="1" t="shared" si="46"/>
        <v>C2</v>
      </c>
    </row>
    <row r="519" spans="1:14" ht="39" customHeight="1">
      <c r="A519" s="47" t="s">
        <v>166</v>
      </c>
      <c r="B519" s="48" t="s">
        <v>590</v>
      </c>
      <c r="C519" s="49" t="s">
        <v>322</v>
      </c>
      <c r="D519" s="50" t="s">
        <v>2</v>
      </c>
      <c r="E519" s="51" t="s">
        <v>134</v>
      </c>
      <c r="F519" s="36">
        <v>17</v>
      </c>
      <c r="G519" s="1"/>
      <c r="H519" s="52">
        <f>ROUND(G519*F519,2)</f>
        <v>0</v>
      </c>
      <c r="I519" s="167">
        <f ca="1" t="shared" si="42"/>
      </c>
      <c r="J519" s="2" t="str">
        <f t="shared" si="43"/>
        <v>F001Adjustment of Catch Basins / Manholes FramesCW 3210-R7each</v>
      </c>
      <c r="K519" s="3" t="e">
        <f>MATCH(J519,#REF!,0)</f>
        <v>#REF!</v>
      </c>
      <c r="L519" s="168" t="str">
        <f ca="1" t="shared" si="44"/>
        <v>,0</v>
      </c>
      <c r="M519" s="168" t="str">
        <f ca="1" t="shared" si="45"/>
        <v>C2</v>
      </c>
      <c r="N519" s="168" t="str">
        <f ca="1" t="shared" si="46"/>
        <v>C2</v>
      </c>
    </row>
    <row r="520" spans="1:14" ht="36" customHeight="1">
      <c r="A520" s="47" t="s">
        <v>167</v>
      </c>
      <c r="B520" s="48" t="s">
        <v>591</v>
      </c>
      <c r="C520" s="49" t="s">
        <v>352</v>
      </c>
      <c r="D520" s="50" t="s">
        <v>459</v>
      </c>
      <c r="E520" s="51"/>
      <c r="F520" s="36"/>
      <c r="G520" s="68"/>
      <c r="H520" s="75"/>
      <c r="I520" s="167" t="str">
        <f ca="1" t="shared" si="42"/>
        <v>LOCKED</v>
      </c>
      <c r="J520" s="2" t="str">
        <f t="shared" si="43"/>
        <v>F002Replacing Existing RisersCW 2130-R12</v>
      </c>
      <c r="K520" s="3" t="e">
        <f>MATCH(J520,#REF!,0)</f>
        <v>#REF!</v>
      </c>
      <c r="L520" s="168" t="str">
        <f ca="1" t="shared" si="44"/>
        <v>,0</v>
      </c>
      <c r="M520" s="168" t="str">
        <f ca="1" t="shared" si="45"/>
        <v>C2</v>
      </c>
      <c r="N520" s="168" t="str">
        <f ca="1" t="shared" si="46"/>
        <v>C2</v>
      </c>
    </row>
    <row r="521" spans="1:14" ht="36" customHeight="1">
      <c r="A521" s="47" t="s">
        <v>353</v>
      </c>
      <c r="B521" s="60" t="s">
        <v>214</v>
      </c>
      <c r="C521" s="49" t="s">
        <v>359</v>
      </c>
      <c r="D521" s="50"/>
      <c r="E521" s="51" t="s">
        <v>136</v>
      </c>
      <c r="F521" s="36">
        <v>1</v>
      </c>
      <c r="G521" s="1"/>
      <c r="H521" s="52">
        <f>ROUND(G521*F521,2)</f>
        <v>0</v>
      </c>
      <c r="I521" s="167">
        <f ca="1" t="shared" si="42"/>
      </c>
      <c r="J521" s="2" t="str">
        <f t="shared" si="43"/>
        <v>F002APre-cast Concrete Risersvert. m</v>
      </c>
      <c r="K521" s="3" t="e">
        <f>MATCH(J521,#REF!,0)</f>
        <v>#REF!</v>
      </c>
      <c r="L521" s="168" t="str">
        <f ca="1" t="shared" si="44"/>
        <v>,0</v>
      </c>
      <c r="M521" s="168" t="str">
        <f ca="1" t="shared" si="45"/>
        <v>C2</v>
      </c>
      <c r="N521" s="168" t="str">
        <f ca="1" t="shared" si="46"/>
        <v>C2</v>
      </c>
    </row>
    <row r="522" spans="1:14" ht="36" customHeight="1">
      <c r="A522" s="47" t="s">
        <v>168</v>
      </c>
      <c r="B522" s="48" t="s">
        <v>592</v>
      </c>
      <c r="C522" s="49" t="s">
        <v>325</v>
      </c>
      <c r="D522" s="50" t="s">
        <v>2</v>
      </c>
      <c r="E522" s="51"/>
      <c r="F522" s="36"/>
      <c r="G522" s="59"/>
      <c r="H522" s="75"/>
      <c r="I522" s="167" t="str">
        <f ca="1" t="shared" si="42"/>
        <v>LOCKED</v>
      </c>
      <c r="J522" s="2" t="str">
        <f t="shared" si="43"/>
        <v>F003Lifter RingsCW 3210-R7</v>
      </c>
      <c r="K522" s="3" t="e">
        <f>MATCH(J522,#REF!,0)</f>
        <v>#REF!</v>
      </c>
      <c r="L522" s="168" t="str">
        <f ca="1" t="shared" si="44"/>
        <v>,0</v>
      </c>
      <c r="M522" s="168" t="str">
        <f ca="1" t="shared" si="45"/>
        <v>G</v>
      </c>
      <c r="N522" s="168" t="str">
        <f ca="1" t="shared" si="46"/>
        <v>C2</v>
      </c>
    </row>
    <row r="523" spans="1:14" ht="36" customHeight="1">
      <c r="A523" s="38" t="s">
        <v>169</v>
      </c>
      <c r="B523" s="60" t="s">
        <v>214</v>
      </c>
      <c r="C523" s="40" t="s">
        <v>429</v>
      </c>
      <c r="D523" s="41"/>
      <c r="E523" s="42" t="s">
        <v>134</v>
      </c>
      <c r="F523" s="36">
        <v>4</v>
      </c>
      <c r="G523" s="1"/>
      <c r="H523" s="43">
        <f aca="true" t="shared" si="47" ref="H523:H528">ROUND(G523*F523,2)</f>
        <v>0</v>
      </c>
      <c r="I523" s="167">
        <f ca="1" t="shared" si="42"/>
      </c>
      <c r="J523" s="2" t="str">
        <f t="shared" si="43"/>
        <v>F00551 mmeach</v>
      </c>
      <c r="K523" s="3" t="e">
        <f>MATCH(J523,#REF!,0)</f>
        <v>#REF!</v>
      </c>
      <c r="L523" s="168" t="str">
        <f ca="1" t="shared" si="44"/>
        <v>,0</v>
      </c>
      <c r="M523" s="168" t="str">
        <f ca="1" t="shared" si="45"/>
        <v>C2</v>
      </c>
      <c r="N523" s="168" t="str">
        <f ca="1" t="shared" si="46"/>
        <v>C2</v>
      </c>
    </row>
    <row r="524" spans="1:14" ht="36" customHeight="1">
      <c r="A524" s="47" t="s">
        <v>170</v>
      </c>
      <c r="B524" s="48" t="s">
        <v>593</v>
      </c>
      <c r="C524" s="49" t="s">
        <v>323</v>
      </c>
      <c r="D524" s="50" t="s">
        <v>2</v>
      </c>
      <c r="E524" s="51" t="s">
        <v>134</v>
      </c>
      <c r="F524" s="36">
        <v>5</v>
      </c>
      <c r="G524" s="1"/>
      <c r="H524" s="52">
        <f t="shared" si="47"/>
        <v>0</v>
      </c>
      <c r="I524" s="167">
        <f ca="1" t="shared" si="42"/>
      </c>
      <c r="J524" s="2" t="str">
        <f t="shared" si="43"/>
        <v>F009Adjustment of Valve BoxesCW 3210-R7each</v>
      </c>
      <c r="K524" s="3" t="e">
        <f>MATCH(J524,#REF!,0)</f>
        <v>#REF!</v>
      </c>
      <c r="L524" s="168" t="str">
        <f ca="1" t="shared" si="44"/>
        <v>,0</v>
      </c>
      <c r="M524" s="168" t="str">
        <f ca="1" t="shared" si="45"/>
        <v>C2</v>
      </c>
      <c r="N524" s="168" t="str">
        <f ca="1" t="shared" si="46"/>
        <v>C2</v>
      </c>
    </row>
    <row r="525" spans="1:14" ht="36" customHeight="1">
      <c r="A525" s="47" t="s">
        <v>274</v>
      </c>
      <c r="B525" s="48" t="s">
        <v>594</v>
      </c>
      <c r="C525" s="49" t="s">
        <v>326</v>
      </c>
      <c r="D525" s="50" t="s">
        <v>2</v>
      </c>
      <c r="E525" s="51" t="s">
        <v>134</v>
      </c>
      <c r="F525" s="36">
        <v>1</v>
      </c>
      <c r="G525" s="1"/>
      <c r="H525" s="52">
        <f t="shared" si="47"/>
        <v>0</v>
      </c>
      <c r="I525" s="167">
        <f ca="1" t="shared" si="42"/>
      </c>
      <c r="J525" s="2" t="str">
        <f t="shared" si="43"/>
        <v>F010Valve Box ExtensionsCW 3210-R7each</v>
      </c>
      <c r="K525" s="3" t="e">
        <f>MATCH(J525,#REF!,0)</f>
        <v>#REF!</v>
      </c>
      <c r="L525" s="168" t="str">
        <f ca="1" t="shared" si="44"/>
        <v>,0</v>
      </c>
      <c r="M525" s="168" t="str">
        <f ca="1" t="shared" si="45"/>
        <v>C2</v>
      </c>
      <c r="N525" s="168" t="str">
        <f ca="1" t="shared" si="46"/>
        <v>C2</v>
      </c>
    </row>
    <row r="526" spans="1:14" ht="36" customHeight="1">
      <c r="A526" s="47" t="s">
        <v>171</v>
      </c>
      <c r="B526" s="48" t="s">
        <v>595</v>
      </c>
      <c r="C526" s="49" t="s">
        <v>324</v>
      </c>
      <c r="D526" s="50" t="s">
        <v>2</v>
      </c>
      <c r="E526" s="51" t="s">
        <v>134</v>
      </c>
      <c r="F526" s="36">
        <v>5</v>
      </c>
      <c r="G526" s="1"/>
      <c r="H526" s="52">
        <f t="shared" si="47"/>
        <v>0</v>
      </c>
      <c r="I526" s="167">
        <f ca="1" t="shared" si="42"/>
      </c>
      <c r="J526" s="2" t="str">
        <f t="shared" si="43"/>
        <v>F011Adjustment of Curb Stop BoxesCW 3210-R7each</v>
      </c>
      <c r="K526" s="3" t="e">
        <f>MATCH(J526,#REF!,0)</f>
        <v>#REF!</v>
      </c>
      <c r="L526" s="168" t="str">
        <f ca="1" t="shared" si="44"/>
        <v>,0</v>
      </c>
      <c r="M526" s="168" t="str">
        <f ca="1" t="shared" si="45"/>
        <v>C2</v>
      </c>
      <c r="N526" s="168" t="str">
        <f ca="1" t="shared" si="46"/>
        <v>C2</v>
      </c>
    </row>
    <row r="527" spans="1:14" ht="36" customHeight="1">
      <c r="A527" s="47" t="s">
        <v>50</v>
      </c>
      <c r="B527" s="48" t="s">
        <v>596</v>
      </c>
      <c r="C527" s="49" t="s">
        <v>336</v>
      </c>
      <c r="D527" s="50" t="s">
        <v>2</v>
      </c>
      <c r="E527" s="51" t="s">
        <v>134</v>
      </c>
      <c r="F527" s="36">
        <v>3</v>
      </c>
      <c r="G527" s="1"/>
      <c r="H527" s="68">
        <f t="shared" si="47"/>
        <v>0</v>
      </c>
      <c r="I527" s="167">
        <f ca="1" t="shared" si="42"/>
      </c>
      <c r="J527" s="2" t="str">
        <f t="shared" si="43"/>
        <v>F015Adjustment of Curb and Gutter Inlet FramesCW 3210-R7each</v>
      </c>
      <c r="K527" s="3" t="e">
        <f>MATCH(J527,#REF!,0)</f>
        <v>#REF!</v>
      </c>
      <c r="L527" s="168" t="str">
        <f ca="1" t="shared" si="44"/>
        <v>,0</v>
      </c>
      <c r="M527" s="168" t="str">
        <f ca="1" t="shared" si="45"/>
        <v>C2</v>
      </c>
      <c r="N527" s="168" t="str">
        <f ca="1" t="shared" si="46"/>
        <v>C2</v>
      </c>
    </row>
    <row r="528" spans="1:14" ht="36" customHeight="1">
      <c r="A528" s="38" t="s">
        <v>172</v>
      </c>
      <c r="B528" s="48" t="s">
        <v>597</v>
      </c>
      <c r="C528" s="40" t="s">
        <v>327</v>
      </c>
      <c r="D528" s="41" t="s">
        <v>2</v>
      </c>
      <c r="E528" s="42" t="s">
        <v>134</v>
      </c>
      <c r="F528" s="36">
        <v>1</v>
      </c>
      <c r="G528" s="1"/>
      <c r="H528" s="43">
        <f t="shared" si="47"/>
        <v>0</v>
      </c>
      <c r="I528" s="167">
        <f ca="1" t="shared" si="42"/>
      </c>
      <c r="J528" s="2" t="str">
        <f t="shared" si="43"/>
        <v>F018Curb Stop ExtensionsCW 3210-R7each</v>
      </c>
      <c r="K528" s="3" t="e">
        <f>MATCH(J528,#REF!,0)</f>
        <v>#REF!</v>
      </c>
      <c r="L528" s="168" t="str">
        <f ca="1" t="shared" si="44"/>
        <v>,0</v>
      </c>
      <c r="M528" s="168" t="str">
        <f ca="1" t="shared" si="45"/>
        <v>C2</v>
      </c>
      <c r="N528" s="168" t="str">
        <f ca="1" t="shared" si="46"/>
        <v>C2</v>
      </c>
    </row>
    <row r="529" spans="1:14" ht="29.25" customHeight="1">
      <c r="A529" s="15"/>
      <c r="B529" s="53"/>
      <c r="C529" s="54" t="s">
        <v>155</v>
      </c>
      <c r="D529" s="55"/>
      <c r="E529" s="56"/>
      <c r="F529" s="36"/>
      <c r="G529" s="122"/>
      <c r="H529" s="57"/>
      <c r="I529" s="167" t="str">
        <f ca="1" t="shared" si="42"/>
        <v>LOCKED</v>
      </c>
      <c r="J529" s="2" t="str">
        <f t="shared" si="43"/>
        <v>LANDSCAPING</v>
      </c>
      <c r="K529" s="3" t="e">
        <f>MATCH(J529,#REF!,0)</f>
        <v>#REF!</v>
      </c>
      <c r="L529" s="168" t="str">
        <f ca="1" t="shared" si="44"/>
        <v>,0</v>
      </c>
      <c r="M529" s="168" t="str">
        <f ca="1" t="shared" si="45"/>
        <v>C2</v>
      </c>
      <c r="N529" s="168" t="str">
        <f ca="1" t="shared" si="46"/>
        <v>C2</v>
      </c>
    </row>
    <row r="530" spans="1:14" ht="36" customHeight="1">
      <c r="A530" s="58" t="s">
        <v>173</v>
      </c>
      <c r="B530" s="48" t="s">
        <v>598</v>
      </c>
      <c r="C530" s="49" t="s">
        <v>101</v>
      </c>
      <c r="D530" s="50" t="s">
        <v>5</v>
      </c>
      <c r="E530" s="51"/>
      <c r="F530" s="36"/>
      <c r="G530" s="59"/>
      <c r="H530" s="52"/>
      <c r="I530" s="167" t="str">
        <f ca="1" t="shared" si="42"/>
        <v>LOCKED</v>
      </c>
      <c r="J530" s="2" t="str">
        <f t="shared" si="43"/>
        <v>G001SoddingCW 3510-R9</v>
      </c>
      <c r="K530" s="3" t="e">
        <f>MATCH(J530,#REF!,0)</f>
        <v>#REF!</v>
      </c>
      <c r="L530" s="168" t="str">
        <f ca="1" t="shared" si="44"/>
        <v>,0</v>
      </c>
      <c r="M530" s="168" t="str">
        <f ca="1" t="shared" si="45"/>
        <v>G</v>
      </c>
      <c r="N530" s="168" t="str">
        <f ca="1" t="shared" si="46"/>
        <v>C2</v>
      </c>
    </row>
    <row r="531" spans="1:14" ht="36" customHeight="1">
      <c r="A531" s="58" t="s">
        <v>174</v>
      </c>
      <c r="B531" s="60" t="s">
        <v>214</v>
      </c>
      <c r="C531" s="49" t="s">
        <v>430</v>
      </c>
      <c r="D531" s="50"/>
      <c r="E531" s="51" t="s">
        <v>131</v>
      </c>
      <c r="F531" s="36">
        <v>1500</v>
      </c>
      <c r="G531" s="1"/>
      <c r="H531" s="52">
        <f>ROUND(G531*F531,2)</f>
        <v>0</v>
      </c>
      <c r="I531" s="167">
        <f ca="1" t="shared" si="42"/>
      </c>
      <c r="J531" s="2" t="str">
        <f t="shared" si="43"/>
        <v>G002width &lt; 600 mmm²</v>
      </c>
      <c r="K531" s="3" t="e">
        <f>MATCH(J531,#REF!,0)</f>
        <v>#REF!</v>
      </c>
      <c r="L531" s="168" t="str">
        <f ca="1" t="shared" si="44"/>
        <v>,0</v>
      </c>
      <c r="M531" s="168" t="str">
        <f ca="1" t="shared" si="45"/>
        <v>C2</v>
      </c>
      <c r="N531" s="168" t="str">
        <f ca="1" t="shared" si="46"/>
        <v>C2</v>
      </c>
    </row>
    <row r="532" spans="1:14" ht="36" customHeight="1">
      <c r="A532" s="58" t="s">
        <v>175</v>
      </c>
      <c r="B532" s="60" t="s">
        <v>215</v>
      </c>
      <c r="C532" s="49" t="s">
        <v>431</v>
      </c>
      <c r="D532" s="50"/>
      <c r="E532" s="51" t="s">
        <v>131</v>
      </c>
      <c r="F532" s="36">
        <v>350</v>
      </c>
      <c r="G532" s="1"/>
      <c r="H532" s="52">
        <f>ROUND(G532*F532,2)</f>
        <v>0</v>
      </c>
      <c r="I532" s="167">
        <f ca="1" t="shared" si="42"/>
      </c>
      <c r="J532" s="2" t="str">
        <f t="shared" si="43"/>
        <v>G003width &gt; or = 600 mmm²</v>
      </c>
      <c r="K532" s="3" t="e">
        <f>MATCH(J532,#REF!,0)</f>
        <v>#REF!</v>
      </c>
      <c r="L532" s="168" t="str">
        <f ca="1" t="shared" si="44"/>
        <v>,0</v>
      </c>
      <c r="M532" s="168" t="str">
        <f ca="1" t="shared" si="45"/>
        <v>C2</v>
      </c>
      <c r="N532" s="168" t="str">
        <f ca="1" t="shared" si="46"/>
        <v>C2</v>
      </c>
    </row>
    <row r="533" spans="1:14" ht="45" customHeight="1">
      <c r="A533" s="94"/>
      <c r="B533" s="170" t="str">
        <f>+B466</f>
        <v>G</v>
      </c>
      <c r="C533" s="200" t="str">
        <f>+C466</f>
        <v>REHABILITATION:  COTTONWOOD ROAD - CANBERRA ROAD TO MONACO BAY WEST LEG</v>
      </c>
      <c r="D533" s="201"/>
      <c r="E533" s="201"/>
      <c r="F533" s="202"/>
      <c r="G533" s="171" t="s">
        <v>476</v>
      </c>
      <c r="H533" s="172">
        <f>SUM(H466:H532)</f>
        <v>0</v>
      </c>
      <c r="I533" s="167" t="str">
        <f ca="1" t="shared" si="42"/>
        <v>LOCKED</v>
      </c>
      <c r="J533" s="2" t="str">
        <f t="shared" si="43"/>
        <v>REHABILITATION: COTTONWOOD ROAD - CANBERRA ROAD TO MONACO BAY WEST LEG</v>
      </c>
      <c r="K533" s="3" t="e">
        <f>MATCH(J533,#REF!,0)</f>
        <v>#REF!</v>
      </c>
      <c r="L533" s="168" t="str">
        <f ca="1" t="shared" si="44"/>
        <v>F0</v>
      </c>
      <c r="M533" s="168" t="str">
        <f ca="1" t="shared" si="45"/>
        <v>C2</v>
      </c>
      <c r="N533" s="168" t="str">
        <f ca="1" t="shared" si="46"/>
        <v>C2</v>
      </c>
    </row>
    <row r="534" spans="1:14" ht="45" customHeight="1">
      <c r="A534" s="15"/>
      <c r="B534" s="109" t="s">
        <v>335</v>
      </c>
      <c r="C534" s="191" t="s">
        <v>606</v>
      </c>
      <c r="D534" s="191"/>
      <c r="E534" s="191"/>
      <c r="F534" s="191"/>
      <c r="G534" s="191"/>
      <c r="H534" s="192"/>
      <c r="I534" s="167" t="str">
        <f ca="1" t="shared" si="42"/>
        <v>LOCKED</v>
      </c>
      <c r="J534" s="2" t="str">
        <f t="shared" si="43"/>
        <v>SEWER REPAIRS</v>
      </c>
      <c r="K534" s="3" t="e">
        <f>MATCH(J534,#REF!,0)</f>
        <v>#REF!</v>
      </c>
      <c r="L534" s="168" t="str">
        <f ca="1" t="shared" si="44"/>
        <v>G</v>
      </c>
      <c r="M534" s="168" t="str">
        <f ca="1" t="shared" si="45"/>
        <v>G</v>
      </c>
      <c r="N534" s="168" t="str">
        <f ca="1" t="shared" si="46"/>
        <v>G</v>
      </c>
    </row>
    <row r="535" spans="1:14" ht="39" customHeight="1">
      <c r="A535" s="47"/>
      <c r="B535" s="48"/>
      <c r="C535" s="179" t="s">
        <v>607</v>
      </c>
      <c r="D535" s="50"/>
      <c r="E535" s="51"/>
      <c r="F535" s="36"/>
      <c r="G535" s="59"/>
      <c r="H535" s="52">
        <f>ROUND(G535*F535,2)</f>
        <v>0</v>
      </c>
      <c r="I535" s="167" t="str">
        <f ca="1" t="shared" si="42"/>
        <v>LOCKED</v>
      </c>
      <c r="J535" s="2" t="str">
        <f t="shared" si="43"/>
        <v>HOSMER BOULEVARD (MA60004560)</v>
      </c>
      <c r="K535" s="3" t="e">
        <f>MATCH(J535,#REF!,0)</f>
        <v>#REF!</v>
      </c>
      <c r="L535" s="168" t="str">
        <f ca="1" t="shared" si="44"/>
        <v>,0</v>
      </c>
      <c r="M535" s="168" t="str">
        <f ca="1" t="shared" si="45"/>
        <v>G</v>
      </c>
      <c r="N535" s="168" t="str">
        <f ca="1" t="shared" si="46"/>
        <v>C2</v>
      </c>
    </row>
    <row r="536" spans="1:14" ht="29.25" customHeight="1">
      <c r="A536" s="47"/>
      <c r="B536" s="48" t="s">
        <v>275</v>
      </c>
      <c r="C536" s="180" t="s">
        <v>608</v>
      </c>
      <c r="D536" s="181" t="s">
        <v>609</v>
      </c>
      <c r="E536" s="51"/>
      <c r="F536" s="36"/>
      <c r="G536" s="59"/>
      <c r="H536" s="75"/>
      <c r="I536" s="167" t="str">
        <f ca="1" t="shared" si="42"/>
        <v>LOCKED</v>
      </c>
      <c r="J536" s="2" t="str">
        <f t="shared" si="43"/>
        <v>Sewer InspectionCW 2145-R3</v>
      </c>
      <c r="K536" s="3" t="e">
        <f>MATCH(J536,#REF!,0)</f>
        <v>#REF!</v>
      </c>
      <c r="L536" s="168" t="str">
        <f ca="1" t="shared" si="44"/>
        <v>,0</v>
      </c>
      <c r="M536" s="168" t="str">
        <f ca="1" t="shared" si="45"/>
        <v>G</v>
      </c>
      <c r="N536" s="168" t="str">
        <f ca="1" t="shared" si="46"/>
        <v>C2</v>
      </c>
    </row>
    <row r="537" spans="1:14" ht="28.5" customHeight="1">
      <c r="A537" s="47"/>
      <c r="B537" s="60" t="s">
        <v>214</v>
      </c>
      <c r="C537" s="182" t="s">
        <v>465</v>
      </c>
      <c r="D537" s="50"/>
      <c r="E537" s="51"/>
      <c r="F537" s="36"/>
      <c r="G537" s="59"/>
      <c r="H537" s="52">
        <f>ROUND(G537*F537,2)</f>
        <v>0</v>
      </c>
      <c r="I537" s="167" t="str">
        <f ca="1" t="shared" si="42"/>
        <v>LOCKED</v>
      </c>
      <c r="J537" s="2" t="str">
        <f t="shared" si="43"/>
        <v>250 mm</v>
      </c>
      <c r="K537" s="3" t="e">
        <f>MATCH(J537,#REF!,0)</f>
        <v>#REF!</v>
      </c>
      <c r="L537" s="168" t="str">
        <f ca="1" t="shared" si="44"/>
        <v>,0</v>
      </c>
      <c r="M537" s="168" t="str">
        <f ca="1" t="shared" si="45"/>
        <v>G</v>
      </c>
      <c r="N537" s="168" t="str">
        <f ca="1" t="shared" si="46"/>
        <v>C2</v>
      </c>
    </row>
    <row r="538" spans="1:14" ht="36" customHeight="1">
      <c r="A538" s="47"/>
      <c r="B538" s="46" t="s">
        <v>363</v>
      </c>
      <c r="C538" s="40" t="s">
        <v>610</v>
      </c>
      <c r="D538" s="50"/>
      <c r="E538" s="51" t="s">
        <v>135</v>
      </c>
      <c r="F538" s="173">
        <v>91.4</v>
      </c>
      <c r="G538" s="1"/>
      <c r="H538" s="52">
        <f>ROUND(G538*F538,2)</f>
        <v>0</v>
      </c>
      <c r="I538" s="167">
        <f ca="1" t="shared" si="42"/>
      </c>
      <c r="J538" s="2" t="str">
        <f t="shared" si="43"/>
        <v>Post Repairm</v>
      </c>
      <c r="K538" s="3" t="e">
        <f>MATCH(J538,#REF!,0)</f>
        <v>#REF!</v>
      </c>
      <c r="L538" s="168" t="str">
        <f ca="1" t="shared" si="44"/>
        <v>,1</v>
      </c>
      <c r="M538" s="168" t="str">
        <f ca="1" t="shared" si="45"/>
        <v>C2</v>
      </c>
      <c r="N538" s="168" t="str">
        <f ca="1" t="shared" si="46"/>
        <v>C2</v>
      </c>
    </row>
    <row r="539" spans="1:14" ht="28.5" customHeight="1">
      <c r="A539" s="38" t="s">
        <v>28</v>
      </c>
      <c r="B539" s="48" t="s">
        <v>102</v>
      </c>
      <c r="C539" s="180" t="s">
        <v>611</v>
      </c>
      <c r="D539" s="41" t="s">
        <v>612</v>
      </c>
      <c r="E539" s="42"/>
      <c r="F539" s="36"/>
      <c r="G539" s="59"/>
      <c r="H539" s="174">
        <f>ROUND(G539*F539,2)</f>
        <v>0</v>
      </c>
      <c r="I539" s="167" t="str">
        <f ca="1" t="shared" si="42"/>
        <v>LOCKED</v>
      </c>
      <c r="J539" s="2" t="str">
        <f t="shared" si="43"/>
        <v>E017Sewer Repair - Up to 3 Metres LongCW 2130-R11</v>
      </c>
      <c r="K539" s="3" t="e">
        <f>MATCH(J539,#REF!,0)</f>
        <v>#REF!</v>
      </c>
      <c r="L539" s="168" t="str">
        <f ca="1" t="shared" si="44"/>
        <v>,0</v>
      </c>
      <c r="M539" s="168" t="str">
        <f ca="1" t="shared" si="45"/>
        <v>G</v>
      </c>
      <c r="N539" s="168" t="str">
        <f ca="1" t="shared" si="46"/>
        <v>C2</v>
      </c>
    </row>
    <row r="540" spans="1:14" ht="27" customHeight="1">
      <c r="A540" s="38" t="s">
        <v>29</v>
      </c>
      <c r="B540" s="60" t="s">
        <v>214</v>
      </c>
      <c r="C540" s="182" t="s">
        <v>465</v>
      </c>
      <c r="D540" s="41"/>
      <c r="E540" s="42" t="s">
        <v>134</v>
      </c>
      <c r="F540" s="36">
        <v>1</v>
      </c>
      <c r="G540" s="1"/>
      <c r="H540" s="52">
        <f>ROUND(G540*F540,2)</f>
        <v>0</v>
      </c>
      <c r="I540" s="167">
        <f ca="1" t="shared" si="42"/>
      </c>
      <c r="J540" s="2" t="str">
        <f t="shared" si="43"/>
        <v>E018250 mmeach</v>
      </c>
      <c r="K540" s="3" t="e">
        <f>MATCH(J540,#REF!,0)</f>
        <v>#REF!</v>
      </c>
      <c r="L540" s="168" t="str">
        <f ca="1" t="shared" si="44"/>
        <v>,0</v>
      </c>
      <c r="M540" s="168" t="str">
        <f ca="1" t="shared" si="45"/>
        <v>C2</v>
      </c>
      <c r="N540" s="168" t="str">
        <f ca="1" t="shared" si="46"/>
        <v>C2</v>
      </c>
    </row>
    <row r="541" spans="1:14" ht="36" customHeight="1">
      <c r="A541" s="38" t="s">
        <v>30</v>
      </c>
      <c r="B541" s="46" t="s">
        <v>363</v>
      </c>
      <c r="C541" s="183" t="s">
        <v>613</v>
      </c>
      <c r="D541" s="41"/>
      <c r="E541" s="42"/>
      <c r="F541" s="36"/>
      <c r="G541" s="59"/>
      <c r="H541" s="174"/>
      <c r="I541" s="167" t="str">
        <f ca="1" t="shared" si="42"/>
        <v>LOCKED</v>
      </c>
      <c r="J541" s="2" t="str">
        <f t="shared" si="43"/>
        <v>E019Class 3 Backfill</v>
      </c>
      <c r="K541" s="3" t="e">
        <f>MATCH(J541,#REF!,0)</f>
        <v>#REF!</v>
      </c>
      <c r="L541" s="168" t="str">
        <f ca="1" t="shared" si="44"/>
        <v>,0</v>
      </c>
      <c r="M541" s="168" t="str">
        <f ca="1" t="shared" si="45"/>
        <v>G</v>
      </c>
      <c r="N541" s="168" t="str">
        <f ca="1" t="shared" si="46"/>
        <v>C2</v>
      </c>
    </row>
    <row r="542" spans="1:14" ht="27.75" customHeight="1">
      <c r="A542" s="38" t="s">
        <v>614</v>
      </c>
      <c r="B542" s="48" t="s">
        <v>299</v>
      </c>
      <c r="C542" s="180" t="s">
        <v>615</v>
      </c>
      <c r="D542" s="41" t="s">
        <v>612</v>
      </c>
      <c r="E542" s="42"/>
      <c r="F542" s="36"/>
      <c r="G542" s="59"/>
      <c r="H542" s="174"/>
      <c r="I542" s="167" t="str">
        <f ca="1" t="shared" si="42"/>
        <v>LOCKED</v>
      </c>
      <c r="J542" s="2" t="str">
        <f t="shared" si="43"/>
        <v>E20Sewer Repair in Addition to First 3 MetresCW 2130-R11</v>
      </c>
      <c r="K542" s="3" t="e">
        <f>MATCH(J542,#REF!,0)</f>
        <v>#REF!</v>
      </c>
      <c r="L542" s="168" t="str">
        <f ca="1" t="shared" si="44"/>
        <v>,0</v>
      </c>
      <c r="M542" s="168" t="str">
        <f ca="1" t="shared" si="45"/>
        <v>G</v>
      </c>
      <c r="N542" s="168" t="str">
        <f ca="1" t="shared" si="46"/>
        <v>C2</v>
      </c>
    </row>
    <row r="543" spans="1:14" ht="28.5" customHeight="1">
      <c r="A543" s="38" t="s">
        <v>616</v>
      </c>
      <c r="B543" s="60" t="s">
        <v>214</v>
      </c>
      <c r="C543" s="182" t="s">
        <v>465</v>
      </c>
      <c r="D543" s="41"/>
      <c r="E543" s="42"/>
      <c r="F543" s="36"/>
      <c r="G543" s="59"/>
      <c r="H543" s="174"/>
      <c r="I543" s="167" t="str">
        <f ca="1" t="shared" si="42"/>
        <v>LOCKED</v>
      </c>
      <c r="J543" s="2" t="str">
        <f t="shared" si="43"/>
        <v>E21250 mm</v>
      </c>
      <c r="K543" s="3" t="e">
        <f>MATCH(J543,#REF!,0)</f>
        <v>#REF!</v>
      </c>
      <c r="L543" s="168" t="str">
        <f ca="1" t="shared" si="44"/>
        <v>,0</v>
      </c>
      <c r="M543" s="168" t="str">
        <f ca="1" t="shared" si="45"/>
        <v>G</v>
      </c>
      <c r="N543" s="168" t="str">
        <f ca="1" t="shared" si="46"/>
        <v>C2</v>
      </c>
    </row>
    <row r="544" spans="1:14" ht="36" customHeight="1">
      <c r="A544" s="38" t="s">
        <v>617</v>
      </c>
      <c r="B544" s="46" t="s">
        <v>363</v>
      </c>
      <c r="C544" s="183" t="s">
        <v>613</v>
      </c>
      <c r="D544" s="41"/>
      <c r="E544" s="42" t="s">
        <v>135</v>
      </c>
      <c r="F544" s="173">
        <v>0.3</v>
      </c>
      <c r="G544" s="1"/>
      <c r="H544" s="52">
        <f>ROUND(G544*F544,2)</f>
        <v>0</v>
      </c>
      <c r="I544" s="167">
        <f ca="1" t="shared" si="42"/>
      </c>
      <c r="J544" s="2" t="str">
        <f t="shared" si="43"/>
        <v>E22Class 3 Backfillm</v>
      </c>
      <c r="K544" s="3" t="e">
        <f>MATCH(J544,#REF!,0)</f>
        <v>#REF!</v>
      </c>
      <c r="L544" s="168" t="str">
        <f ca="1" t="shared" si="44"/>
        <v>,1</v>
      </c>
      <c r="M544" s="168" t="str">
        <f ca="1" t="shared" si="45"/>
        <v>C2</v>
      </c>
      <c r="N544" s="168" t="str">
        <f ca="1" t="shared" si="46"/>
        <v>C2</v>
      </c>
    </row>
    <row r="545" spans="1:14" ht="39" customHeight="1">
      <c r="A545" s="38" t="s">
        <v>44</v>
      </c>
      <c r="B545" s="48" t="s">
        <v>300</v>
      </c>
      <c r="C545" s="184" t="s">
        <v>618</v>
      </c>
      <c r="D545" s="41" t="s">
        <v>612</v>
      </c>
      <c r="E545" s="42"/>
      <c r="F545" s="36"/>
      <c r="G545" s="59"/>
      <c r="H545" s="174"/>
      <c r="I545" s="167" t="str">
        <f ca="1" t="shared" si="42"/>
        <v>LOCKED</v>
      </c>
      <c r="J545" s="2" t="str">
        <f t="shared" si="43"/>
        <v>E036Connecting Existing Sewer Service to New SewerCW 2130-R11</v>
      </c>
      <c r="K545" s="3" t="e">
        <f>MATCH(J545,#REF!,0)</f>
        <v>#REF!</v>
      </c>
      <c r="L545" s="168" t="str">
        <f ca="1" t="shared" si="44"/>
        <v>,0</v>
      </c>
      <c r="M545" s="168" t="str">
        <f ca="1" t="shared" si="45"/>
        <v>G</v>
      </c>
      <c r="N545" s="168" t="str">
        <f ca="1" t="shared" si="46"/>
        <v>C2</v>
      </c>
    </row>
    <row r="546" spans="1:14" ht="33" customHeight="1">
      <c r="A546" s="38" t="s">
        <v>45</v>
      </c>
      <c r="B546" s="60" t="s">
        <v>214</v>
      </c>
      <c r="C546" s="182" t="s">
        <v>619</v>
      </c>
      <c r="D546" s="41"/>
      <c r="E546" s="42" t="s">
        <v>134</v>
      </c>
      <c r="F546" s="36">
        <v>4</v>
      </c>
      <c r="G546" s="1"/>
      <c r="H546" s="52">
        <f>ROUND(G546*F546,2)</f>
        <v>0</v>
      </c>
      <c r="I546" s="167">
        <f ca="1" t="shared" si="42"/>
      </c>
      <c r="J546" s="2" t="str">
        <f t="shared" si="43"/>
        <v>E037150 mmeach</v>
      </c>
      <c r="K546" s="3" t="e">
        <f>MATCH(J546,#REF!,0)</f>
        <v>#REF!</v>
      </c>
      <c r="L546" s="168" t="str">
        <f ca="1" t="shared" si="44"/>
        <v>,0</v>
      </c>
      <c r="M546" s="168" t="str">
        <f ca="1" t="shared" si="45"/>
        <v>C2</v>
      </c>
      <c r="N546" s="168" t="str">
        <f ca="1" t="shared" si="46"/>
        <v>C2</v>
      </c>
    </row>
    <row r="547" spans="1:14" ht="45.75" customHeight="1">
      <c r="A547" s="38"/>
      <c r="B547" s="60"/>
      <c r="C547" s="185" t="s">
        <v>620</v>
      </c>
      <c r="D547" s="41"/>
      <c r="E547" s="42"/>
      <c r="F547" s="36"/>
      <c r="G547" s="59"/>
      <c r="H547" s="174"/>
      <c r="I547" s="167" t="str">
        <f ca="1" t="shared" si="42"/>
        <v>LOCKED</v>
      </c>
      <c r="J547" s="2" t="str">
        <f t="shared" si="43"/>
        <v>COTTONWOOD ROAD AT BREBEUF ROAD (WEST LEG) (MA50006313)</v>
      </c>
      <c r="K547" s="3" t="e">
        <f>MATCH(J547,#REF!,0)</f>
        <v>#REF!</v>
      </c>
      <c r="L547" s="168" t="str">
        <f ca="1" t="shared" si="44"/>
        <v>,0</v>
      </c>
      <c r="M547" s="168" t="str">
        <f ca="1" t="shared" si="45"/>
        <v>G</v>
      </c>
      <c r="N547" s="168" t="str">
        <f ca="1" t="shared" si="46"/>
        <v>C2</v>
      </c>
    </row>
    <row r="548" spans="1:14" ht="27" customHeight="1">
      <c r="A548" s="38"/>
      <c r="B548" s="48" t="s">
        <v>301</v>
      </c>
      <c r="C548" s="180" t="s">
        <v>608</v>
      </c>
      <c r="D548" s="181" t="s">
        <v>609</v>
      </c>
      <c r="E548" s="42"/>
      <c r="F548" s="36"/>
      <c r="G548" s="59"/>
      <c r="H548" s="174"/>
      <c r="I548" s="167" t="str">
        <f ca="1" t="shared" si="42"/>
        <v>LOCKED</v>
      </c>
      <c r="J548" s="2" t="str">
        <f t="shared" si="43"/>
        <v>Sewer InspectionCW 2145-R3</v>
      </c>
      <c r="K548" s="3" t="e">
        <f>MATCH(J548,#REF!,0)</f>
        <v>#REF!</v>
      </c>
      <c r="L548" s="168" t="str">
        <f ca="1" t="shared" si="44"/>
        <v>,0</v>
      </c>
      <c r="M548" s="168" t="str">
        <f ca="1" t="shared" si="45"/>
        <v>G</v>
      </c>
      <c r="N548" s="168" t="str">
        <f ca="1" t="shared" si="46"/>
        <v>C2</v>
      </c>
    </row>
    <row r="549" spans="1:14" ht="30" customHeight="1">
      <c r="A549" s="38"/>
      <c r="B549" s="60" t="s">
        <v>214</v>
      </c>
      <c r="C549" s="182" t="s">
        <v>465</v>
      </c>
      <c r="D549" s="41"/>
      <c r="E549" s="42"/>
      <c r="F549" s="36"/>
      <c r="G549" s="59"/>
      <c r="H549" s="174"/>
      <c r="I549" s="167" t="str">
        <f ca="1" t="shared" si="42"/>
        <v>LOCKED</v>
      </c>
      <c r="J549" s="2" t="str">
        <f t="shared" si="43"/>
        <v>250 mm</v>
      </c>
      <c r="K549" s="3" t="e">
        <f>MATCH(J549,#REF!,0)</f>
        <v>#REF!</v>
      </c>
      <c r="L549" s="168" t="str">
        <f ca="1" t="shared" si="44"/>
        <v>,0</v>
      </c>
      <c r="M549" s="168" t="str">
        <f ca="1" t="shared" si="45"/>
        <v>G</v>
      </c>
      <c r="N549" s="168" t="str">
        <f ca="1" t="shared" si="46"/>
        <v>C2</v>
      </c>
    </row>
    <row r="550" spans="1:14" ht="36" customHeight="1">
      <c r="A550" s="38"/>
      <c r="B550" s="46" t="s">
        <v>363</v>
      </c>
      <c r="C550" s="183" t="s">
        <v>610</v>
      </c>
      <c r="D550" s="41"/>
      <c r="E550" s="42" t="s">
        <v>135</v>
      </c>
      <c r="F550" s="36">
        <v>24</v>
      </c>
      <c r="G550" s="1"/>
      <c r="H550" s="52">
        <f>ROUND(G550*F550,2)</f>
        <v>0</v>
      </c>
      <c r="I550" s="167">
        <f ca="1" t="shared" si="42"/>
      </c>
      <c r="J550" s="2" t="str">
        <f t="shared" si="43"/>
        <v>Post Repairm</v>
      </c>
      <c r="K550" s="3" t="e">
        <f>MATCH(J550,#REF!,0)</f>
        <v>#REF!</v>
      </c>
      <c r="L550" s="168" t="str">
        <f ca="1" t="shared" si="44"/>
        <v>,0</v>
      </c>
      <c r="M550" s="168" t="str">
        <f ca="1" t="shared" si="45"/>
        <v>C2</v>
      </c>
      <c r="N550" s="168" t="str">
        <f ca="1" t="shared" si="46"/>
        <v>C2</v>
      </c>
    </row>
    <row r="551" spans="1:14" ht="28.5" customHeight="1">
      <c r="A551" s="38" t="s">
        <v>28</v>
      </c>
      <c r="B551" s="48" t="s">
        <v>302</v>
      </c>
      <c r="C551" s="180" t="s">
        <v>611</v>
      </c>
      <c r="D551" s="41" t="s">
        <v>612</v>
      </c>
      <c r="E551" s="42"/>
      <c r="F551" s="36"/>
      <c r="G551" s="59"/>
      <c r="H551" s="174"/>
      <c r="I551" s="167" t="str">
        <f ca="1" t="shared" si="42"/>
        <v>LOCKED</v>
      </c>
      <c r="J551" s="2" t="str">
        <f t="shared" si="43"/>
        <v>E017Sewer Repair - Up to 3 Metres LongCW 2130-R11</v>
      </c>
      <c r="K551" s="3" t="e">
        <f>MATCH(J551,#REF!,0)</f>
        <v>#REF!</v>
      </c>
      <c r="L551" s="168" t="str">
        <f ca="1" t="shared" si="44"/>
        <v>,0</v>
      </c>
      <c r="M551" s="168" t="str">
        <f ca="1" t="shared" si="45"/>
        <v>G</v>
      </c>
      <c r="N551" s="168" t="str">
        <f ca="1" t="shared" si="46"/>
        <v>C2</v>
      </c>
    </row>
    <row r="552" spans="1:14" ht="33" customHeight="1">
      <c r="A552" s="38" t="s">
        <v>29</v>
      </c>
      <c r="B552" s="60" t="s">
        <v>214</v>
      </c>
      <c r="C552" s="182" t="s">
        <v>465</v>
      </c>
      <c r="D552" s="41"/>
      <c r="E552" s="42"/>
      <c r="F552" s="36"/>
      <c r="G552" s="59"/>
      <c r="H552" s="174"/>
      <c r="I552" s="167" t="str">
        <f ca="1" t="shared" si="42"/>
        <v>LOCKED</v>
      </c>
      <c r="J552" s="2" t="str">
        <f t="shared" si="43"/>
        <v>E018250 mm</v>
      </c>
      <c r="K552" s="3" t="e">
        <f>MATCH(J552,#REF!,0)</f>
        <v>#REF!</v>
      </c>
      <c r="L552" s="168" t="str">
        <f ca="1" t="shared" si="44"/>
        <v>,0</v>
      </c>
      <c r="M552" s="168" t="str">
        <f ca="1" t="shared" si="45"/>
        <v>G</v>
      </c>
      <c r="N552" s="168" t="str">
        <f ca="1" t="shared" si="46"/>
        <v>C2</v>
      </c>
    </row>
    <row r="553" spans="1:14" ht="36" customHeight="1">
      <c r="A553" s="38" t="s">
        <v>30</v>
      </c>
      <c r="B553" s="46" t="s">
        <v>363</v>
      </c>
      <c r="C553" s="183" t="s">
        <v>613</v>
      </c>
      <c r="D553" s="41"/>
      <c r="E553" s="42" t="s">
        <v>134</v>
      </c>
      <c r="F553" s="36">
        <v>1</v>
      </c>
      <c r="G553" s="1"/>
      <c r="H553" s="52">
        <f>ROUND(G553*F553,2)</f>
        <v>0</v>
      </c>
      <c r="I553" s="167">
        <f ca="1" t="shared" si="42"/>
      </c>
      <c r="J553" s="2" t="str">
        <f t="shared" si="43"/>
        <v>E019Class 3 Backfilleach</v>
      </c>
      <c r="K553" s="3" t="e">
        <f>MATCH(J553,#REF!,0)</f>
        <v>#REF!</v>
      </c>
      <c r="L553" s="168" t="str">
        <f ca="1" t="shared" si="44"/>
        <v>,0</v>
      </c>
      <c r="M553" s="168" t="str">
        <f ca="1" t="shared" si="45"/>
        <v>C2</v>
      </c>
      <c r="N553" s="168" t="str">
        <f ca="1" t="shared" si="46"/>
        <v>C2</v>
      </c>
    </row>
    <row r="554" spans="1:14" ht="27.75" customHeight="1">
      <c r="A554" s="38" t="s">
        <v>31</v>
      </c>
      <c r="B554" s="48" t="s">
        <v>303</v>
      </c>
      <c r="C554" s="180" t="s">
        <v>615</v>
      </c>
      <c r="D554" s="41" t="s">
        <v>612</v>
      </c>
      <c r="E554" s="42"/>
      <c r="F554" s="36"/>
      <c r="G554" s="59"/>
      <c r="H554" s="174"/>
      <c r="I554" s="167" t="str">
        <f ca="1" t="shared" si="42"/>
        <v>LOCKED</v>
      </c>
      <c r="J554" s="2" t="str">
        <f t="shared" si="43"/>
        <v>E020Sewer Repair in Addition to First 3 MetresCW 2130-R11</v>
      </c>
      <c r="K554" s="3" t="e">
        <f>MATCH(J554,#REF!,0)</f>
        <v>#REF!</v>
      </c>
      <c r="L554" s="168" t="str">
        <f ca="1" t="shared" si="44"/>
        <v>,0</v>
      </c>
      <c r="M554" s="168" t="str">
        <f ca="1" t="shared" si="45"/>
        <v>G</v>
      </c>
      <c r="N554" s="168" t="str">
        <f ca="1" t="shared" si="46"/>
        <v>C2</v>
      </c>
    </row>
    <row r="555" spans="1:14" ht="29.25" customHeight="1">
      <c r="A555" s="47" t="s">
        <v>32</v>
      </c>
      <c r="B555" s="60" t="s">
        <v>214</v>
      </c>
      <c r="C555" s="182" t="s">
        <v>465</v>
      </c>
      <c r="D555" s="50"/>
      <c r="E555" s="51"/>
      <c r="F555" s="36"/>
      <c r="G555" s="59"/>
      <c r="H555" s="52">
        <f>ROUND(G555*F555,2)</f>
        <v>0</v>
      </c>
      <c r="I555" s="167" t="str">
        <f ca="1" t="shared" si="42"/>
        <v>LOCKED</v>
      </c>
      <c r="J555" s="2" t="str">
        <f t="shared" si="43"/>
        <v>E021250 mm</v>
      </c>
      <c r="K555" s="3" t="e">
        <f>MATCH(J555,#REF!,0)</f>
        <v>#REF!</v>
      </c>
      <c r="L555" s="168" t="str">
        <f ca="1" t="shared" si="44"/>
        <v>,0</v>
      </c>
      <c r="M555" s="168" t="str">
        <f ca="1" t="shared" si="45"/>
        <v>G</v>
      </c>
      <c r="N555" s="168" t="str">
        <f ca="1" t="shared" si="46"/>
        <v>C2</v>
      </c>
    </row>
    <row r="556" spans="1:14" ht="33" customHeight="1">
      <c r="A556" s="47" t="s">
        <v>33</v>
      </c>
      <c r="B556" s="46" t="s">
        <v>363</v>
      </c>
      <c r="C556" s="183" t="s">
        <v>613</v>
      </c>
      <c r="D556" s="50"/>
      <c r="E556" s="51" t="s">
        <v>135</v>
      </c>
      <c r="F556" s="173">
        <v>0.8</v>
      </c>
      <c r="G556" s="1"/>
      <c r="H556" s="52">
        <f>ROUND(G556*F556,2)</f>
        <v>0</v>
      </c>
      <c r="I556" s="167">
        <f ca="1" t="shared" si="42"/>
      </c>
      <c r="J556" s="2" t="str">
        <f t="shared" si="43"/>
        <v>E022Class 3 Backfillm</v>
      </c>
      <c r="K556" s="3" t="e">
        <f>MATCH(J556,#REF!,0)</f>
        <v>#REF!</v>
      </c>
      <c r="L556" s="168" t="str">
        <f ca="1" t="shared" si="44"/>
        <v>,1</v>
      </c>
      <c r="M556" s="168" t="str">
        <f ca="1" t="shared" si="45"/>
        <v>C2</v>
      </c>
      <c r="N556" s="168" t="str">
        <f ca="1" t="shared" si="46"/>
        <v>C2</v>
      </c>
    </row>
    <row r="557" spans="1:14" ht="38.25" customHeight="1">
      <c r="A557" s="47" t="s">
        <v>44</v>
      </c>
      <c r="B557" s="48" t="s">
        <v>310</v>
      </c>
      <c r="C557" s="184" t="s">
        <v>618</v>
      </c>
      <c r="D557" s="41" t="s">
        <v>612</v>
      </c>
      <c r="E557" s="51"/>
      <c r="F557" s="36"/>
      <c r="G557" s="59"/>
      <c r="H557" s="52">
        <f>ROUND(G557*F557,2)</f>
        <v>0</v>
      </c>
      <c r="I557" s="167" t="str">
        <f ca="1" t="shared" si="42"/>
        <v>LOCKED</v>
      </c>
      <c r="J557" s="2" t="str">
        <f t="shared" si="43"/>
        <v>E036Connecting Existing Sewer Service to New SewerCW 2130-R11</v>
      </c>
      <c r="K557" s="3" t="e">
        <f>MATCH(J557,#REF!,0)</f>
        <v>#REF!</v>
      </c>
      <c r="L557" s="168" t="str">
        <f ca="1" t="shared" si="44"/>
        <v>,0</v>
      </c>
      <c r="M557" s="168" t="str">
        <f ca="1" t="shared" si="45"/>
        <v>G</v>
      </c>
      <c r="N557" s="168" t="str">
        <f ca="1" t="shared" si="46"/>
        <v>C2</v>
      </c>
    </row>
    <row r="558" spans="1:14" ht="37.5" customHeight="1">
      <c r="A558" s="47" t="s">
        <v>45</v>
      </c>
      <c r="B558" s="60" t="s">
        <v>214</v>
      </c>
      <c r="C558" s="182" t="s">
        <v>619</v>
      </c>
      <c r="D558" s="50"/>
      <c r="E558" s="51" t="s">
        <v>134</v>
      </c>
      <c r="F558" s="36">
        <v>1</v>
      </c>
      <c r="G558" s="1"/>
      <c r="H558" s="52">
        <f>ROUND(G558*F558,2)</f>
        <v>0</v>
      </c>
      <c r="I558" s="167">
        <f ca="1" t="shared" si="42"/>
      </c>
      <c r="J558" s="2" t="str">
        <f t="shared" si="43"/>
        <v>E037150 mmeach</v>
      </c>
      <c r="K558" s="3" t="e">
        <f>MATCH(J558,#REF!,0)</f>
        <v>#REF!</v>
      </c>
      <c r="L558" s="168" t="str">
        <f ca="1" t="shared" si="44"/>
        <v>,0</v>
      </c>
      <c r="M558" s="168" t="str">
        <f ca="1" t="shared" si="45"/>
        <v>C2</v>
      </c>
      <c r="N558" s="168" t="str">
        <f ca="1" t="shared" si="46"/>
        <v>C2</v>
      </c>
    </row>
    <row r="559" spans="1:14" ht="45" customHeight="1" thickBot="1">
      <c r="A559" s="94"/>
      <c r="B559" s="132" t="str">
        <f>+B534</f>
        <v>H</v>
      </c>
      <c r="C559" s="188" t="str">
        <f>+C534</f>
        <v>SEWER REPAIRS</v>
      </c>
      <c r="D559" s="189"/>
      <c r="E559" s="189"/>
      <c r="F559" s="190"/>
      <c r="G559" s="133" t="s">
        <v>476</v>
      </c>
      <c r="H559" s="96">
        <f>SUM(H535:H558)</f>
        <v>0</v>
      </c>
      <c r="I559" s="167" t="str">
        <f ca="1" t="shared" si="42"/>
        <v>LOCKED</v>
      </c>
      <c r="J559" s="2" t="str">
        <f t="shared" si="43"/>
        <v>SEWER REPAIRS</v>
      </c>
      <c r="K559" s="3" t="e">
        <f>MATCH(J559,#REF!,0)</f>
        <v>#REF!</v>
      </c>
      <c r="L559" s="168" t="str">
        <f ca="1" t="shared" si="44"/>
        <v>F0</v>
      </c>
      <c r="M559" s="168" t="str">
        <f ca="1" t="shared" si="45"/>
        <v>C2</v>
      </c>
      <c r="N559" s="168" t="str">
        <f ca="1" t="shared" si="46"/>
        <v>C2</v>
      </c>
    </row>
    <row r="560" spans="1:14" ht="45" customHeight="1" thickTop="1">
      <c r="A560" s="142"/>
      <c r="B560" s="143"/>
      <c r="C560" s="144" t="s">
        <v>599</v>
      </c>
      <c r="D560" s="145"/>
      <c r="E560" s="146"/>
      <c r="F560" s="146"/>
      <c r="G560" s="175"/>
      <c r="H560" s="148"/>
      <c r="I560" s="167" t="str">
        <f ca="1" t="shared" si="42"/>
        <v>LOCKED</v>
      </c>
      <c r="J560" s="2" t="str">
        <f t="shared" si="43"/>
        <v>SUMMARY</v>
      </c>
      <c r="K560" s="3" t="e">
        <f>MATCH(J560,#REF!,0)</f>
        <v>#REF!</v>
      </c>
      <c r="L560" s="168" t="str">
        <f ca="1" t="shared" si="44"/>
        <v>G</v>
      </c>
      <c r="M560" s="168" t="str">
        <f ca="1" t="shared" si="45"/>
        <v>G</v>
      </c>
      <c r="N560" s="168" t="str">
        <f ca="1" t="shared" si="46"/>
        <v>G</v>
      </c>
    </row>
    <row r="561" spans="1:14" ht="45" customHeight="1">
      <c r="A561" s="24"/>
      <c r="B561" s="149" t="str">
        <f>+B86</f>
        <v>A</v>
      </c>
      <c r="C561" s="203" t="str">
        <f>+C86</f>
        <v>PAVEMENT RECONSTRUCTION:  HOSMER BOULEVARD - MOUNTBATTEN AVENUE TO CUTHBERTSON AVENUE</v>
      </c>
      <c r="D561" s="204"/>
      <c r="E561" s="204"/>
      <c r="F561" s="205"/>
      <c r="G561" s="176" t="s">
        <v>476</v>
      </c>
      <c r="H561" s="150">
        <f>+H86</f>
        <v>0</v>
      </c>
      <c r="I561" s="167" t="str">
        <f ca="1" t="shared" si="42"/>
        <v>LOCKED</v>
      </c>
      <c r="J561" s="2" t="str">
        <f t="shared" si="43"/>
        <v>PAVEMENT RECONSTRUCTION: HOSMER BOULEVARD - MOUNTBATTEN AVENUE TO CUTHBERTSON AVENUE</v>
      </c>
      <c r="K561" s="3" t="e">
        <f>MATCH(J561,#REF!,0)</f>
        <v>#REF!</v>
      </c>
      <c r="L561" s="168" t="str">
        <f ca="1" t="shared" si="44"/>
        <v>G</v>
      </c>
      <c r="M561" s="168" t="str">
        <f ca="1" t="shared" si="45"/>
        <v>C2</v>
      </c>
      <c r="N561" s="168" t="str">
        <f ca="1" t="shared" si="46"/>
        <v>C2</v>
      </c>
    </row>
    <row r="562" spans="1:14" ht="45" customHeight="1">
      <c r="A562" s="24"/>
      <c r="B562" s="149" t="str">
        <f>+B168</f>
        <v>B</v>
      </c>
      <c r="C562" s="203" t="str">
        <f>+C168</f>
        <v>PAVEMENT RECONSTRUCTION:  HUGO STREET NORTH - PEMBINA HIGHWAY TO FLEET AVENUE</v>
      </c>
      <c r="D562" s="204"/>
      <c r="E562" s="204"/>
      <c r="F562" s="205"/>
      <c r="G562" s="176" t="s">
        <v>476</v>
      </c>
      <c r="H562" s="150">
        <f>+H168</f>
        <v>0</v>
      </c>
      <c r="I562" s="167" t="str">
        <f ca="1" t="shared" si="42"/>
        <v>LOCKED</v>
      </c>
      <c r="J562" s="2" t="str">
        <f t="shared" si="43"/>
        <v>PAVEMENT RECONSTRUCTION: HUGO STREET NORTH - PEMBINA HIGHWAY TO FLEET AVENUE</v>
      </c>
      <c r="K562" s="3" t="e">
        <f>MATCH(J562,#REF!,0)</f>
        <v>#REF!</v>
      </c>
      <c r="L562" s="168" t="str">
        <f ca="1" t="shared" si="44"/>
        <v>G</v>
      </c>
      <c r="M562" s="168" t="str">
        <f ca="1" t="shared" si="45"/>
        <v>C2</v>
      </c>
      <c r="N562" s="168" t="str">
        <f ca="1" t="shared" si="46"/>
        <v>C2</v>
      </c>
    </row>
    <row r="563" spans="1:14" ht="45" customHeight="1">
      <c r="A563" s="24"/>
      <c r="B563" s="149" t="str">
        <f>+B248</f>
        <v>C</v>
      </c>
      <c r="C563" s="203" t="str">
        <f>+C248</f>
        <v>PAVEMENT RECONSTRUCTION AND REHABILITATION:  ACADIA BAY TO KILLARNEY AVENUE TO KILLARNEY AVENUE</v>
      </c>
      <c r="D563" s="204"/>
      <c r="E563" s="204"/>
      <c r="F563" s="205"/>
      <c r="G563" s="176" t="s">
        <v>476</v>
      </c>
      <c r="H563" s="150">
        <f>+H248</f>
        <v>0</v>
      </c>
      <c r="I563" s="167" t="str">
        <f ca="1" t="shared" si="42"/>
        <v>LOCKED</v>
      </c>
      <c r="J563" s="2" t="str">
        <f t="shared" si="43"/>
        <v>PAVEMENT RECONSTRUCTION AND REHABILITATION: ACADIA BAY TO KILLARNEY AVENUE TO KILLARNEY AVENUE</v>
      </c>
      <c r="K563" s="3" t="e">
        <f>MATCH(J563,#REF!,0)</f>
        <v>#REF!</v>
      </c>
      <c r="L563" s="168" t="str">
        <f ca="1" t="shared" si="44"/>
        <v>G</v>
      </c>
      <c r="M563" s="168" t="str">
        <f ca="1" t="shared" si="45"/>
        <v>C2</v>
      </c>
      <c r="N563" s="168" t="str">
        <f ca="1" t="shared" si="46"/>
        <v>C2</v>
      </c>
    </row>
    <row r="564" spans="1:14" ht="45" customHeight="1">
      <c r="A564" s="24"/>
      <c r="B564" s="149" t="str">
        <f>+B327</f>
        <v>D</v>
      </c>
      <c r="C564" s="203" t="str">
        <f>+C327</f>
        <v>REHABILITATION:  IMPERIAL AVENUE - ST. ANNE'S ROAD TO RUE DES MEURONS</v>
      </c>
      <c r="D564" s="204"/>
      <c r="E564" s="204"/>
      <c r="F564" s="205"/>
      <c r="G564" s="176" t="s">
        <v>476</v>
      </c>
      <c r="H564" s="150">
        <f>+H327</f>
        <v>0</v>
      </c>
      <c r="I564" s="167" t="str">
        <f ca="1" t="shared" si="42"/>
        <v>LOCKED</v>
      </c>
      <c r="J564" s="2" t="str">
        <f t="shared" si="43"/>
        <v>REHABILITATION: IMPERIAL AVENUE - ST. ANNE'S ROAD TO RUE DES MEURONS</v>
      </c>
      <c r="K564" s="3" t="e">
        <f>MATCH(J564,#REF!,0)</f>
        <v>#REF!</v>
      </c>
      <c r="L564" s="168" t="str">
        <f ca="1" t="shared" si="44"/>
        <v>G</v>
      </c>
      <c r="M564" s="168" t="str">
        <f ca="1" t="shared" si="45"/>
        <v>C2</v>
      </c>
      <c r="N564" s="168" t="str">
        <f ca="1" t="shared" si="46"/>
        <v>C2</v>
      </c>
    </row>
    <row r="565" spans="1:14" ht="45" customHeight="1">
      <c r="A565" s="24"/>
      <c r="B565" s="149" t="str">
        <f>+B400</f>
        <v>E</v>
      </c>
      <c r="C565" s="203" t="str">
        <f>+C400</f>
        <v>REHABILITATION:  THORNDALE AVENUE - ST. DAVID ROAD TO ST. GEORGE ROAD</v>
      </c>
      <c r="D565" s="204"/>
      <c r="E565" s="204"/>
      <c r="F565" s="205"/>
      <c r="G565" s="176" t="s">
        <v>476</v>
      </c>
      <c r="H565" s="150">
        <f>+H400</f>
        <v>0</v>
      </c>
      <c r="I565" s="167" t="str">
        <f ca="1" t="shared" si="42"/>
        <v>LOCKED</v>
      </c>
      <c r="J565" s="2" t="str">
        <f t="shared" si="43"/>
        <v>REHABILITATION: THORNDALE AVENUE - ST. DAVID ROAD TO ST. GEORGE ROAD</v>
      </c>
      <c r="K565" s="3" t="e">
        <f>MATCH(J565,#REF!,0)</f>
        <v>#REF!</v>
      </c>
      <c r="L565" s="168" t="str">
        <f ca="1" t="shared" si="44"/>
        <v>G</v>
      </c>
      <c r="M565" s="168" t="str">
        <f ca="1" t="shared" si="45"/>
        <v>C2</v>
      </c>
      <c r="N565" s="168" t="str">
        <f ca="1" t="shared" si="46"/>
        <v>C2</v>
      </c>
    </row>
    <row r="566" spans="1:14" ht="45" customHeight="1">
      <c r="A566" s="24"/>
      <c r="B566" s="149" t="str">
        <f>+B465</f>
        <v>F</v>
      </c>
      <c r="C566" s="203" t="str">
        <f>+C465</f>
        <v>THIN BITUMINOUS OVERLAY:  HOSMER BOULEVARD - CUTHBERTSON AVENUE TO CORYDON AVENUE</v>
      </c>
      <c r="D566" s="204"/>
      <c r="E566" s="204"/>
      <c r="F566" s="205"/>
      <c r="G566" s="176" t="s">
        <v>476</v>
      </c>
      <c r="H566" s="150">
        <f>+H465</f>
        <v>0</v>
      </c>
      <c r="I566" s="167" t="str">
        <f ca="1" t="shared" si="42"/>
        <v>LOCKED</v>
      </c>
      <c r="J566" s="2" t="str">
        <f t="shared" si="43"/>
        <v>THIN BITUMINOUS OVERLAY: HOSMER BOULEVARD - CUTHBERTSON AVENUE TO CORYDON AVENUE</v>
      </c>
      <c r="K566" s="3" t="e">
        <f>MATCH(J566,#REF!,0)</f>
        <v>#REF!</v>
      </c>
      <c r="L566" s="168" t="str">
        <f ca="1" t="shared" si="44"/>
        <v>G</v>
      </c>
      <c r="M566" s="168" t="str">
        <f ca="1" t="shared" si="45"/>
        <v>C2</v>
      </c>
      <c r="N566" s="168" t="str">
        <f ca="1" t="shared" si="46"/>
        <v>C2</v>
      </c>
    </row>
    <row r="567" spans="1:14" ht="45" customHeight="1">
      <c r="A567" s="24"/>
      <c r="B567" s="149" t="str">
        <f>+B533</f>
        <v>G</v>
      </c>
      <c r="C567" s="203" t="str">
        <f>+C533</f>
        <v>REHABILITATION:  COTTONWOOD ROAD - CANBERRA ROAD TO MONACO BAY WEST LEG</v>
      </c>
      <c r="D567" s="204"/>
      <c r="E567" s="204"/>
      <c r="F567" s="205"/>
      <c r="G567" s="176" t="s">
        <v>476</v>
      </c>
      <c r="H567" s="150">
        <f>+H533</f>
        <v>0</v>
      </c>
      <c r="I567" s="167" t="str">
        <f ca="1" t="shared" si="42"/>
        <v>LOCKED</v>
      </c>
      <c r="J567" s="2" t="str">
        <f t="shared" si="43"/>
        <v>REHABILITATION: COTTONWOOD ROAD - CANBERRA ROAD TO MONACO BAY WEST LEG</v>
      </c>
      <c r="K567" s="3" t="e">
        <f>MATCH(J567,#REF!,0)</f>
        <v>#REF!</v>
      </c>
      <c r="L567" s="168" t="str">
        <f ca="1" t="shared" si="44"/>
        <v>G</v>
      </c>
      <c r="M567" s="168" t="str">
        <f ca="1" t="shared" si="45"/>
        <v>C2</v>
      </c>
      <c r="N567" s="168" t="str">
        <f ca="1" t="shared" si="46"/>
        <v>C2</v>
      </c>
    </row>
    <row r="568" spans="1:14" ht="45" customHeight="1" thickBot="1">
      <c r="A568" s="15"/>
      <c r="B568" s="151" t="str">
        <f>+B534</f>
        <v>H</v>
      </c>
      <c r="C568" s="203" t="str">
        <f>+C534</f>
        <v>SEWER REPAIRS</v>
      </c>
      <c r="D568" s="204"/>
      <c r="E568" s="204"/>
      <c r="F568" s="205"/>
      <c r="G568" s="176" t="s">
        <v>476</v>
      </c>
      <c r="H568" s="57">
        <f>+H559</f>
        <v>0</v>
      </c>
      <c r="I568" s="167" t="str">
        <f ca="1" t="shared" si="42"/>
        <v>LOCKED</v>
      </c>
      <c r="J568" s="2" t="str">
        <f t="shared" si="43"/>
        <v>SEWER REPAIRS</v>
      </c>
      <c r="K568" s="3" t="e">
        <f>MATCH(J568,#REF!,0)</f>
        <v>#REF!</v>
      </c>
      <c r="L568" s="168" t="str">
        <f ca="1" t="shared" si="44"/>
        <v>G</v>
      </c>
      <c r="M568" s="168" t="str">
        <f ca="1" t="shared" si="45"/>
        <v>C2</v>
      </c>
      <c r="N568" s="168" t="str">
        <f ca="1" t="shared" si="46"/>
        <v>C2</v>
      </c>
    </row>
    <row r="569" spans="1:14" ht="45" customHeight="1" thickTop="1">
      <c r="A569" s="15"/>
      <c r="B569" s="206" t="s">
        <v>600</v>
      </c>
      <c r="C569" s="207"/>
      <c r="D569" s="207"/>
      <c r="E569" s="207"/>
      <c r="F569" s="207"/>
      <c r="G569" s="208">
        <f>SUM(H561:H568)</f>
        <v>0</v>
      </c>
      <c r="H569" s="209"/>
      <c r="I569" s="167" t="str">
        <f ca="1" t="shared" si="42"/>
        <v>LOCKED</v>
      </c>
      <c r="J569" s="2">
        <f t="shared" si="43"/>
      </c>
      <c r="K569" s="3" t="e">
        <f>MATCH(J569,#REF!,0)</f>
        <v>#REF!</v>
      </c>
      <c r="L569" s="168" t="str">
        <f ca="1" t="shared" si="44"/>
        <v>G</v>
      </c>
      <c r="M569" s="168" t="str">
        <f ca="1" t="shared" si="45"/>
        <v>C2</v>
      </c>
      <c r="N569" s="168" t="str">
        <f ca="1" t="shared" si="46"/>
        <v>G</v>
      </c>
    </row>
    <row r="570" spans="1:14" ht="45" customHeight="1">
      <c r="A570" s="15"/>
      <c r="B570" s="210" t="s">
        <v>601</v>
      </c>
      <c r="C570" s="211"/>
      <c r="D570" s="211"/>
      <c r="E570" s="211"/>
      <c r="F570" s="211"/>
      <c r="G570" s="211"/>
      <c r="H570" s="212"/>
      <c r="I570" s="167" t="str">
        <f ca="1" t="shared" si="42"/>
        <v>LOCKED</v>
      </c>
      <c r="J570" s="2">
        <f t="shared" si="43"/>
      </c>
      <c r="K570" s="3" t="e">
        <f>MATCH(J570,#REF!,0)</f>
        <v>#REF!</v>
      </c>
      <c r="L570" s="168" t="str">
        <f ca="1" t="shared" si="44"/>
        <v>G</v>
      </c>
      <c r="M570" s="168" t="str">
        <f ca="1" t="shared" si="45"/>
        <v>G</v>
      </c>
      <c r="N570" s="168" t="str">
        <f ca="1" t="shared" si="46"/>
        <v>G</v>
      </c>
    </row>
    <row r="571" spans="1:14" ht="45" customHeight="1">
      <c r="A571" s="15"/>
      <c r="B571" s="213" t="s">
        <v>602</v>
      </c>
      <c r="C571" s="211"/>
      <c r="D571" s="211"/>
      <c r="E571" s="211"/>
      <c r="F571" s="211"/>
      <c r="G571" s="211"/>
      <c r="H571" s="212"/>
      <c r="I571" s="167" t="str">
        <f ca="1" t="shared" si="42"/>
        <v>LOCKED</v>
      </c>
      <c r="J571" s="2">
        <f t="shared" si="43"/>
      </c>
      <c r="K571" s="3" t="e">
        <f>MATCH(J571,#REF!,0)</f>
        <v>#REF!</v>
      </c>
      <c r="L571" s="168" t="str">
        <f ca="1" t="shared" si="44"/>
        <v>G</v>
      </c>
      <c r="M571" s="168" t="str">
        <f ca="1" t="shared" si="45"/>
        <v>G</v>
      </c>
      <c r="N571" s="168" t="str">
        <f ca="1" t="shared" si="46"/>
        <v>G</v>
      </c>
    </row>
    <row r="572" spans="1:14" ht="45" customHeight="1">
      <c r="A572" s="152"/>
      <c r="B572" s="153"/>
      <c r="C572" s="146"/>
      <c r="D572" s="145"/>
      <c r="E572" s="146"/>
      <c r="F572" s="146"/>
      <c r="G572" s="177"/>
      <c r="H572" s="148"/>
      <c r="I572" s="167" t="str">
        <f ca="1" t="shared" si="42"/>
        <v>LOCKED</v>
      </c>
      <c r="J572" s="2">
        <f t="shared" si="43"/>
      </c>
      <c r="K572" s="3" t="e">
        <f>MATCH(J572,#REF!,0)</f>
        <v>#REF!</v>
      </c>
      <c r="L572" s="168" t="str">
        <f ca="1" t="shared" si="44"/>
        <v>G</v>
      </c>
      <c r="M572" s="168" t="str">
        <f ca="1" t="shared" si="45"/>
        <v>C2</v>
      </c>
      <c r="N572" s="168" t="str">
        <f ca="1" t="shared" si="46"/>
        <v>G</v>
      </c>
    </row>
    <row r="573" spans="2:8" ht="36" customHeight="1">
      <c r="B573" s="8"/>
      <c r="D573" s="8"/>
      <c r="G573" s="14"/>
      <c r="H573" s="8"/>
    </row>
    <row r="574" spans="2:8" ht="36" customHeight="1">
      <c r="B574" s="8"/>
      <c r="D574" s="8"/>
      <c r="G574" s="14"/>
      <c r="H574" s="8"/>
    </row>
    <row r="575" spans="2:8" ht="36" customHeight="1">
      <c r="B575" s="8"/>
      <c r="D575" s="8"/>
      <c r="G575" s="14"/>
      <c r="H575" s="8"/>
    </row>
    <row r="576" spans="2:8" ht="36" customHeight="1">
      <c r="B576" s="8"/>
      <c r="D576" s="8"/>
      <c r="G576" s="14"/>
      <c r="H576" s="8"/>
    </row>
    <row r="577" spans="2:8" ht="36" customHeight="1">
      <c r="B577" s="8"/>
      <c r="D577" s="8"/>
      <c r="G577" s="14"/>
      <c r="H577" s="8"/>
    </row>
    <row r="578" spans="2:8" ht="36" customHeight="1">
      <c r="B578" s="8"/>
      <c r="D578" s="8"/>
      <c r="G578" s="14"/>
      <c r="H578" s="8"/>
    </row>
    <row r="579" spans="2:8" ht="36" customHeight="1">
      <c r="B579" s="8"/>
      <c r="D579" s="8"/>
      <c r="G579" s="14"/>
      <c r="H579" s="8"/>
    </row>
    <row r="580" spans="2:8" ht="36" customHeight="1">
      <c r="B580" s="8"/>
      <c r="D580" s="8"/>
      <c r="G580" s="14"/>
      <c r="H580" s="8"/>
    </row>
    <row r="581" spans="2:8" ht="36" customHeight="1">
      <c r="B581" s="8"/>
      <c r="D581" s="8"/>
      <c r="G581" s="14"/>
      <c r="H581" s="8"/>
    </row>
    <row r="582" spans="2:8" ht="36" customHeight="1">
      <c r="B582" s="8"/>
      <c r="D582" s="8"/>
      <c r="G582" s="14"/>
      <c r="H582" s="8"/>
    </row>
    <row r="583" spans="2:8" ht="36" customHeight="1">
      <c r="B583" s="8"/>
      <c r="D583" s="8"/>
      <c r="G583" s="14"/>
      <c r="H583" s="8"/>
    </row>
    <row r="584" spans="2:8" ht="36" customHeight="1">
      <c r="B584" s="8"/>
      <c r="D584" s="8"/>
      <c r="G584" s="14"/>
      <c r="H584" s="8"/>
    </row>
    <row r="585" spans="2:8" ht="36" customHeight="1">
      <c r="B585" s="8"/>
      <c r="D585" s="8"/>
      <c r="G585" s="14"/>
      <c r="H585" s="8"/>
    </row>
    <row r="586" spans="2:8" ht="36" customHeight="1">
      <c r="B586" s="8"/>
      <c r="D586" s="8"/>
      <c r="G586" s="14"/>
      <c r="H586" s="8"/>
    </row>
    <row r="587" spans="2:8" ht="36" customHeight="1">
      <c r="B587" s="8"/>
      <c r="D587" s="8"/>
      <c r="G587" s="14"/>
      <c r="H587" s="8"/>
    </row>
    <row r="588" spans="2:8" ht="36" customHeight="1">
      <c r="B588" s="8"/>
      <c r="D588" s="8"/>
      <c r="G588" s="14"/>
      <c r="H588" s="8"/>
    </row>
    <row r="589" spans="2:8" ht="36" customHeight="1">
      <c r="B589" s="8"/>
      <c r="D589" s="8"/>
      <c r="G589" s="14"/>
      <c r="H589" s="8"/>
    </row>
    <row r="590" spans="2:8" ht="36" customHeight="1">
      <c r="B590" s="8"/>
      <c r="D590" s="8"/>
      <c r="G590" s="14"/>
      <c r="H590" s="8"/>
    </row>
    <row r="591" spans="2:8" ht="36" customHeight="1">
      <c r="B591" s="8"/>
      <c r="D591" s="8"/>
      <c r="G591" s="14"/>
      <c r="H591" s="8"/>
    </row>
    <row r="592" spans="2:8" ht="36" customHeight="1">
      <c r="B592" s="8"/>
      <c r="D592" s="8"/>
      <c r="G592" s="14"/>
      <c r="H592" s="8"/>
    </row>
    <row r="593" spans="2:8" ht="36" customHeight="1">
      <c r="B593" s="8"/>
      <c r="D593" s="8"/>
      <c r="G593" s="14"/>
      <c r="H593" s="8"/>
    </row>
    <row r="594" spans="2:8" ht="36" customHeight="1">
      <c r="B594" s="8"/>
      <c r="D594" s="8"/>
      <c r="G594" s="14"/>
      <c r="H594" s="8"/>
    </row>
    <row r="595" spans="2:8" ht="36" customHeight="1">
      <c r="B595" s="8"/>
      <c r="D595" s="8"/>
      <c r="G595" s="14"/>
      <c r="H595" s="8"/>
    </row>
    <row r="596" spans="2:8" ht="36" customHeight="1">
      <c r="B596" s="8"/>
      <c r="D596" s="8"/>
      <c r="G596" s="14"/>
      <c r="H596" s="8"/>
    </row>
    <row r="597" spans="2:8" ht="36" customHeight="1">
      <c r="B597" s="8"/>
      <c r="D597" s="8"/>
      <c r="G597" s="14"/>
      <c r="H597" s="8"/>
    </row>
    <row r="598" spans="2:8" ht="36" customHeight="1">
      <c r="B598" s="8"/>
      <c r="D598" s="8"/>
      <c r="G598" s="14"/>
      <c r="H598" s="8"/>
    </row>
    <row r="599" spans="2:8" ht="36" customHeight="1">
      <c r="B599" s="8"/>
      <c r="D599" s="8"/>
      <c r="G599" s="14"/>
      <c r="H599" s="8"/>
    </row>
    <row r="600" spans="2:8" ht="36" customHeight="1">
      <c r="B600" s="8"/>
      <c r="D600" s="8"/>
      <c r="G600" s="14"/>
      <c r="H600" s="8"/>
    </row>
    <row r="601" spans="2:8" ht="36" customHeight="1">
      <c r="B601" s="8"/>
      <c r="D601" s="8"/>
      <c r="G601" s="14"/>
      <c r="H601" s="8"/>
    </row>
    <row r="602" spans="2:8" ht="36" customHeight="1">
      <c r="B602" s="8"/>
      <c r="D602" s="8"/>
      <c r="G602" s="14"/>
      <c r="H602" s="8"/>
    </row>
    <row r="603" spans="2:8" ht="36" customHeight="1">
      <c r="B603" s="8"/>
      <c r="D603" s="8"/>
      <c r="G603" s="14"/>
      <c r="H603" s="8"/>
    </row>
    <row r="604" spans="2:8" ht="36" customHeight="1">
      <c r="B604" s="8"/>
      <c r="D604" s="8"/>
      <c r="G604" s="14"/>
      <c r="H604" s="8"/>
    </row>
    <row r="605" spans="2:8" ht="36" customHeight="1">
      <c r="B605" s="8"/>
      <c r="D605" s="8"/>
      <c r="G605" s="14"/>
      <c r="H605" s="8"/>
    </row>
    <row r="606" spans="2:8" ht="36" customHeight="1">
      <c r="B606" s="8"/>
      <c r="D606" s="8"/>
      <c r="G606" s="14"/>
      <c r="H606" s="8"/>
    </row>
    <row r="607" spans="2:8" ht="36" customHeight="1">
      <c r="B607" s="8"/>
      <c r="D607" s="8"/>
      <c r="G607" s="14"/>
      <c r="H607" s="8"/>
    </row>
    <row r="608" spans="2:8" ht="36" customHeight="1">
      <c r="B608" s="8"/>
      <c r="D608" s="8"/>
      <c r="G608" s="14"/>
      <c r="H608" s="8"/>
    </row>
    <row r="609" spans="2:8" ht="36" customHeight="1">
      <c r="B609" s="8"/>
      <c r="D609" s="8"/>
      <c r="G609" s="14"/>
      <c r="H609" s="8"/>
    </row>
    <row r="610" spans="2:8" ht="36" customHeight="1">
      <c r="B610" s="8"/>
      <c r="D610" s="8"/>
      <c r="G610" s="14"/>
      <c r="H610" s="8"/>
    </row>
    <row r="611" spans="2:8" ht="36" customHeight="1">
      <c r="B611" s="8"/>
      <c r="D611" s="8"/>
      <c r="G611" s="14"/>
      <c r="H611" s="8"/>
    </row>
    <row r="612" spans="2:8" ht="36" customHeight="1">
      <c r="B612" s="8"/>
      <c r="D612" s="8"/>
      <c r="G612" s="14"/>
      <c r="H612" s="8"/>
    </row>
    <row r="613" spans="2:8" ht="36" customHeight="1">
      <c r="B613" s="8"/>
      <c r="D613" s="8"/>
      <c r="G613" s="14"/>
      <c r="H613" s="8"/>
    </row>
    <row r="614" spans="2:8" ht="36" customHeight="1">
      <c r="B614" s="8"/>
      <c r="D614" s="8"/>
      <c r="G614" s="14"/>
      <c r="H614" s="8"/>
    </row>
    <row r="615" spans="2:8" ht="36" customHeight="1">
      <c r="B615" s="8"/>
      <c r="D615" s="8"/>
      <c r="G615" s="14"/>
      <c r="H615" s="8"/>
    </row>
    <row r="616" spans="2:8" ht="36" customHeight="1">
      <c r="B616" s="8"/>
      <c r="D616" s="8"/>
      <c r="G616" s="14"/>
      <c r="H616" s="8"/>
    </row>
    <row r="617" spans="2:8" ht="36" customHeight="1">
      <c r="B617" s="8"/>
      <c r="D617" s="8"/>
      <c r="G617" s="14"/>
      <c r="H617" s="8"/>
    </row>
    <row r="618" spans="2:8" ht="36" customHeight="1">
      <c r="B618" s="8"/>
      <c r="D618" s="8"/>
      <c r="G618" s="14"/>
      <c r="H618" s="8"/>
    </row>
    <row r="619" spans="2:8" ht="36" customHeight="1">
      <c r="B619" s="8"/>
      <c r="D619" s="8"/>
      <c r="G619" s="14"/>
      <c r="H619" s="8"/>
    </row>
    <row r="620" spans="2:8" ht="36" customHeight="1">
      <c r="B620" s="8"/>
      <c r="D620" s="8"/>
      <c r="G620" s="14"/>
      <c r="H620" s="8"/>
    </row>
    <row r="621" spans="2:8" ht="36" customHeight="1">
      <c r="B621" s="8"/>
      <c r="D621" s="8"/>
      <c r="G621" s="14"/>
      <c r="H621" s="8"/>
    </row>
    <row r="622" spans="2:8" ht="36" customHeight="1">
      <c r="B622" s="8"/>
      <c r="D622" s="8"/>
      <c r="G622" s="14"/>
      <c r="H622" s="8"/>
    </row>
    <row r="623" spans="2:8" ht="36" customHeight="1">
      <c r="B623" s="8"/>
      <c r="D623" s="8"/>
      <c r="G623" s="14"/>
      <c r="H623" s="8"/>
    </row>
    <row r="624" spans="2:8" ht="36" customHeight="1">
      <c r="B624" s="8"/>
      <c r="D624" s="8"/>
      <c r="G624" s="14"/>
      <c r="H624" s="8"/>
    </row>
    <row r="625" spans="2:8" ht="36" customHeight="1">
      <c r="B625" s="8"/>
      <c r="D625" s="8"/>
      <c r="G625" s="14"/>
      <c r="H625" s="8"/>
    </row>
    <row r="626" spans="2:8" ht="36" customHeight="1">
      <c r="B626" s="8"/>
      <c r="D626" s="8"/>
      <c r="G626" s="14"/>
      <c r="H626" s="8"/>
    </row>
    <row r="627" spans="2:8" ht="36" customHeight="1">
      <c r="B627" s="8"/>
      <c r="D627" s="8"/>
      <c r="G627" s="14"/>
      <c r="H627" s="8"/>
    </row>
    <row r="628" spans="2:8" ht="36" customHeight="1">
      <c r="B628" s="8"/>
      <c r="D628" s="8"/>
      <c r="G628" s="14"/>
      <c r="H628" s="8"/>
    </row>
    <row r="629" spans="2:8" ht="36" customHeight="1">
      <c r="B629" s="8"/>
      <c r="D629" s="8"/>
      <c r="G629" s="14"/>
      <c r="H629" s="8"/>
    </row>
    <row r="630" spans="2:8" ht="36" customHeight="1">
      <c r="B630" s="8"/>
      <c r="D630" s="8"/>
      <c r="G630" s="14"/>
      <c r="H630" s="8"/>
    </row>
    <row r="631" spans="2:8" ht="36" customHeight="1">
      <c r="B631" s="8"/>
      <c r="D631" s="8"/>
      <c r="G631" s="14"/>
      <c r="H631" s="8"/>
    </row>
    <row r="632" spans="2:8" ht="36" customHeight="1">
      <c r="B632" s="8"/>
      <c r="D632" s="8"/>
      <c r="G632" s="14"/>
      <c r="H632" s="8"/>
    </row>
    <row r="633" spans="2:8" ht="36" customHeight="1">
      <c r="B633" s="8"/>
      <c r="D633" s="8"/>
      <c r="G633" s="14"/>
      <c r="H633" s="8"/>
    </row>
    <row r="634" spans="2:8" ht="36" customHeight="1">
      <c r="B634" s="8"/>
      <c r="D634" s="8"/>
      <c r="G634" s="14"/>
      <c r="H634" s="8"/>
    </row>
    <row r="635" spans="2:8" ht="36" customHeight="1">
      <c r="B635" s="8"/>
      <c r="D635" s="8"/>
      <c r="G635" s="14"/>
      <c r="H635" s="8"/>
    </row>
    <row r="636" spans="2:8" ht="36" customHeight="1">
      <c r="B636" s="8"/>
      <c r="D636" s="8"/>
      <c r="G636" s="14"/>
      <c r="H636" s="8"/>
    </row>
    <row r="637" spans="2:8" ht="36" customHeight="1">
      <c r="B637" s="8"/>
      <c r="D637" s="8"/>
      <c r="G637" s="14"/>
      <c r="H637" s="8"/>
    </row>
    <row r="638" spans="2:8" ht="36" customHeight="1">
      <c r="B638" s="8"/>
      <c r="D638" s="8"/>
      <c r="G638" s="14"/>
      <c r="H638" s="8"/>
    </row>
    <row r="639" spans="2:8" ht="36" customHeight="1">
      <c r="B639" s="8"/>
      <c r="D639" s="8"/>
      <c r="G639" s="14"/>
      <c r="H639" s="8"/>
    </row>
    <row r="640" spans="2:8" ht="36" customHeight="1">
      <c r="B640" s="8"/>
      <c r="D640" s="8"/>
      <c r="G640" s="14"/>
      <c r="H640" s="8"/>
    </row>
    <row r="641" spans="2:8" ht="36" customHeight="1">
      <c r="B641" s="8"/>
      <c r="D641" s="8"/>
      <c r="G641" s="14"/>
      <c r="H641" s="8"/>
    </row>
    <row r="642" spans="2:8" ht="36" customHeight="1">
      <c r="B642" s="8"/>
      <c r="D642" s="8"/>
      <c r="G642" s="14"/>
      <c r="H642" s="8"/>
    </row>
    <row r="643" spans="2:8" ht="36" customHeight="1">
      <c r="B643" s="8"/>
      <c r="D643" s="8"/>
      <c r="G643" s="14"/>
      <c r="H643" s="8"/>
    </row>
    <row r="644" spans="2:8" ht="36" customHeight="1">
      <c r="B644" s="8"/>
      <c r="D644" s="8"/>
      <c r="G644" s="14"/>
      <c r="H644" s="8"/>
    </row>
    <row r="645" spans="2:8" ht="36" customHeight="1">
      <c r="B645" s="8"/>
      <c r="D645" s="8"/>
      <c r="G645" s="14"/>
      <c r="H645" s="8"/>
    </row>
    <row r="646" spans="2:8" ht="36" customHeight="1">
      <c r="B646" s="8"/>
      <c r="D646" s="8"/>
      <c r="G646" s="14"/>
      <c r="H646" s="8"/>
    </row>
    <row r="647" spans="2:8" ht="36" customHeight="1">
      <c r="B647" s="8"/>
      <c r="D647" s="8"/>
      <c r="G647" s="14"/>
      <c r="H647" s="8"/>
    </row>
    <row r="648" spans="2:8" ht="36" customHeight="1">
      <c r="B648" s="8"/>
      <c r="D648" s="8"/>
      <c r="G648" s="14"/>
      <c r="H648" s="8"/>
    </row>
    <row r="649" spans="2:8" ht="36" customHeight="1">
      <c r="B649" s="8"/>
      <c r="D649" s="8"/>
      <c r="G649" s="14"/>
      <c r="H649" s="8"/>
    </row>
    <row r="650" spans="2:8" ht="36" customHeight="1">
      <c r="B650" s="8"/>
      <c r="D650" s="8"/>
      <c r="G650" s="14"/>
      <c r="H650" s="8"/>
    </row>
    <row r="651" spans="2:8" ht="36" customHeight="1">
      <c r="B651" s="8"/>
      <c r="D651" s="8"/>
      <c r="G651" s="14"/>
      <c r="H651" s="8"/>
    </row>
    <row r="652" spans="2:8" ht="36" customHeight="1">
      <c r="B652" s="8"/>
      <c r="D652" s="8"/>
      <c r="G652" s="14"/>
      <c r="H652" s="8"/>
    </row>
    <row r="653" spans="2:8" ht="36" customHeight="1">
      <c r="B653" s="8"/>
      <c r="D653" s="8"/>
      <c r="G653" s="14"/>
      <c r="H653" s="8"/>
    </row>
    <row r="654" spans="2:8" ht="36" customHeight="1">
      <c r="B654" s="8"/>
      <c r="D654" s="8"/>
      <c r="G654" s="14"/>
      <c r="H654" s="8"/>
    </row>
    <row r="655" spans="2:8" ht="36" customHeight="1">
      <c r="B655" s="8"/>
      <c r="D655" s="8"/>
      <c r="G655" s="14"/>
      <c r="H655" s="8"/>
    </row>
    <row r="656" spans="2:8" ht="36" customHeight="1">
      <c r="B656" s="8"/>
      <c r="D656" s="8"/>
      <c r="G656" s="14"/>
      <c r="H656" s="8"/>
    </row>
    <row r="657" spans="2:8" ht="36" customHeight="1">
      <c r="B657" s="8"/>
      <c r="D657" s="8"/>
      <c r="G657" s="14"/>
      <c r="H657" s="8"/>
    </row>
    <row r="658" spans="2:8" ht="36" customHeight="1">
      <c r="B658" s="8"/>
      <c r="D658" s="8"/>
      <c r="G658" s="14"/>
      <c r="H658" s="8"/>
    </row>
    <row r="659" spans="2:8" ht="36" customHeight="1">
      <c r="B659" s="8"/>
      <c r="D659" s="8"/>
      <c r="G659" s="14"/>
      <c r="H659" s="8"/>
    </row>
    <row r="660" spans="2:8" ht="36" customHeight="1">
      <c r="B660" s="8"/>
      <c r="D660" s="8"/>
      <c r="G660" s="14"/>
      <c r="H660" s="8"/>
    </row>
    <row r="661" spans="2:8" ht="36" customHeight="1">
      <c r="B661" s="8"/>
      <c r="D661" s="8"/>
      <c r="G661" s="14"/>
      <c r="H661" s="8"/>
    </row>
    <row r="662" spans="2:8" ht="36" customHeight="1">
      <c r="B662" s="8"/>
      <c r="D662" s="8"/>
      <c r="G662" s="14"/>
      <c r="H662" s="8"/>
    </row>
    <row r="663" spans="2:8" ht="36" customHeight="1">
      <c r="B663" s="8"/>
      <c r="D663" s="8"/>
      <c r="G663" s="14"/>
      <c r="H663" s="8"/>
    </row>
    <row r="664" spans="2:8" ht="36" customHeight="1">
      <c r="B664" s="8"/>
      <c r="D664" s="8"/>
      <c r="G664" s="14"/>
      <c r="H664" s="8"/>
    </row>
    <row r="665" spans="2:8" ht="36" customHeight="1">
      <c r="B665" s="8"/>
      <c r="D665" s="8"/>
      <c r="G665" s="14"/>
      <c r="H665" s="8"/>
    </row>
    <row r="666" spans="2:8" ht="36" customHeight="1">
      <c r="B666" s="8"/>
      <c r="D666" s="8"/>
      <c r="G666" s="14"/>
      <c r="H666" s="8"/>
    </row>
    <row r="667" spans="2:8" ht="36" customHeight="1">
      <c r="B667" s="8"/>
      <c r="D667" s="8"/>
      <c r="G667" s="14"/>
      <c r="H667" s="8"/>
    </row>
    <row r="668" spans="2:8" ht="36" customHeight="1">
      <c r="B668" s="8"/>
      <c r="D668" s="8"/>
      <c r="G668" s="14"/>
      <c r="H668" s="8"/>
    </row>
    <row r="669" spans="2:8" ht="36" customHeight="1">
      <c r="B669" s="8"/>
      <c r="D669" s="8"/>
      <c r="G669" s="14"/>
      <c r="H669" s="8"/>
    </row>
    <row r="670" spans="2:8" ht="36" customHeight="1">
      <c r="B670" s="8"/>
      <c r="D670" s="8"/>
      <c r="G670" s="14"/>
      <c r="H670" s="8"/>
    </row>
    <row r="671" spans="2:8" ht="36" customHeight="1">
      <c r="B671" s="8"/>
      <c r="D671" s="8"/>
      <c r="G671" s="14"/>
      <c r="H671" s="8"/>
    </row>
    <row r="672" spans="2:8" ht="36" customHeight="1">
      <c r="B672" s="8"/>
      <c r="D672" s="8"/>
      <c r="G672" s="14"/>
      <c r="H672" s="8"/>
    </row>
    <row r="673" spans="2:8" ht="36" customHeight="1">
      <c r="B673" s="8"/>
      <c r="D673" s="8"/>
      <c r="G673" s="14"/>
      <c r="H673" s="8"/>
    </row>
    <row r="674" spans="2:8" ht="36" customHeight="1">
      <c r="B674" s="8"/>
      <c r="D674" s="8"/>
      <c r="G674" s="14"/>
      <c r="H674" s="8"/>
    </row>
    <row r="675" spans="2:8" ht="36" customHeight="1">
      <c r="B675" s="8"/>
      <c r="D675" s="8"/>
      <c r="G675" s="14"/>
      <c r="H675" s="8"/>
    </row>
    <row r="676" spans="2:8" ht="36" customHeight="1">
      <c r="B676" s="8"/>
      <c r="D676" s="8"/>
      <c r="G676" s="14"/>
      <c r="H676" s="8"/>
    </row>
    <row r="677" spans="2:8" ht="36" customHeight="1">
      <c r="B677" s="8"/>
      <c r="D677" s="8"/>
      <c r="G677" s="14"/>
      <c r="H677" s="8"/>
    </row>
    <row r="678" spans="2:8" ht="36" customHeight="1">
      <c r="B678" s="8"/>
      <c r="D678" s="8"/>
      <c r="G678" s="14"/>
      <c r="H678" s="8"/>
    </row>
    <row r="679" spans="2:8" ht="36" customHeight="1">
      <c r="B679" s="8"/>
      <c r="D679" s="8"/>
      <c r="G679" s="14"/>
      <c r="H679" s="8"/>
    </row>
    <row r="680" spans="2:8" ht="36" customHeight="1">
      <c r="B680" s="8"/>
      <c r="D680" s="8"/>
      <c r="G680" s="14"/>
      <c r="H680" s="8"/>
    </row>
    <row r="681" spans="2:8" ht="36" customHeight="1">
      <c r="B681" s="8"/>
      <c r="D681" s="8"/>
      <c r="G681" s="14"/>
      <c r="H681" s="8"/>
    </row>
    <row r="682" spans="2:8" ht="36" customHeight="1">
      <c r="B682" s="8"/>
      <c r="D682" s="8"/>
      <c r="G682" s="14"/>
      <c r="H682" s="8"/>
    </row>
    <row r="683" spans="2:8" ht="36" customHeight="1">
      <c r="B683" s="8"/>
      <c r="D683" s="8"/>
      <c r="G683" s="14"/>
      <c r="H683" s="8"/>
    </row>
    <row r="684" spans="2:8" ht="36" customHeight="1">
      <c r="B684" s="8"/>
      <c r="D684" s="8"/>
      <c r="G684" s="14"/>
      <c r="H684" s="8"/>
    </row>
    <row r="685" spans="2:8" ht="36" customHeight="1">
      <c r="B685" s="8"/>
      <c r="D685" s="8"/>
      <c r="G685" s="14"/>
      <c r="H685" s="8"/>
    </row>
    <row r="686" spans="2:8" ht="36" customHeight="1">
      <c r="B686" s="8"/>
      <c r="D686" s="8"/>
      <c r="G686" s="14"/>
      <c r="H686" s="8"/>
    </row>
    <row r="687" spans="2:8" ht="36" customHeight="1">
      <c r="B687" s="8"/>
      <c r="D687" s="8"/>
      <c r="G687" s="14"/>
      <c r="H687" s="8"/>
    </row>
    <row r="688" spans="2:8" ht="36" customHeight="1">
      <c r="B688" s="8"/>
      <c r="D688" s="8"/>
      <c r="G688" s="14"/>
      <c r="H688" s="8"/>
    </row>
    <row r="689" spans="2:8" ht="36" customHeight="1">
      <c r="B689" s="8"/>
      <c r="D689" s="8"/>
      <c r="G689" s="14"/>
      <c r="H689" s="8"/>
    </row>
    <row r="690" spans="2:8" ht="36" customHeight="1">
      <c r="B690" s="8"/>
      <c r="D690" s="8"/>
      <c r="G690" s="14"/>
      <c r="H690" s="8"/>
    </row>
    <row r="691" spans="2:8" ht="36" customHeight="1">
      <c r="B691" s="8"/>
      <c r="D691" s="8"/>
      <c r="G691" s="14"/>
      <c r="H691" s="8"/>
    </row>
    <row r="692" spans="2:8" ht="36" customHeight="1">
      <c r="B692" s="8"/>
      <c r="D692" s="8"/>
      <c r="G692" s="14"/>
      <c r="H692" s="8"/>
    </row>
    <row r="693" spans="2:8" ht="36" customHeight="1">
      <c r="B693" s="8"/>
      <c r="D693" s="8"/>
      <c r="G693" s="14"/>
      <c r="H693" s="8"/>
    </row>
    <row r="694" spans="2:8" ht="36" customHeight="1">
      <c r="B694" s="8"/>
      <c r="D694" s="8"/>
      <c r="G694" s="14"/>
      <c r="H694" s="8"/>
    </row>
    <row r="695" spans="2:8" ht="36" customHeight="1">
      <c r="B695" s="8"/>
      <c r="D695" s="8"/>
      <c r="G695" s="14"/>
      <c r="H695" s="8"/>
    </row>
    <row r="696" spans="2:8" ht="36" customHeight="1">
      <c r="B696" s="8"/>
      <c r="D696" s="8"/>
      <c r="G696" s="14"/>
      <c r="H696" s="8"/>
    </row>
    <row r="697" spans="2:8" ht="36" customHeight="1">
      <c r="B697" s="8"/>
      <c r="D697" s="8"/>
      <c r="G697" s="14"/>
      <c r="H697" s="8"/>
    </row>
    <row r="698" spans="2:8" ht="36" customHeight="1">
      <c r="B698" s="8"/>
      <c r="D698" s="8"/>
      <c r="G698" s="14"/>
      <c r="H698" s="8"/>
    </row>
    <row r="699" spans="2:8" ht="36" customHeight="1">
      <c r="B699" s="8"/>
      <c r="D699" s="8"/>
      <c r="G699" s="14"/>
      <c r="H699" s="8"/>
    </row>
    <row r="700" spans="2:8" ht="36" customHeight="1">
      <c r="B700" s="8"/>
      <c r="D700" s="8"/>
      <c r="G700" s="14"/>
      <c r="H700" s="8"/>
    </row>
    <row r="701" spans="2:8" ht="36" customHeight="1">
      <c r="B701" s="8"/>
      <c r="D701" s="8"/>
      <c r="G701" s="14"/>
      <c r="H701" s="8"/>
    </row>
    <row r="702" spans="2:8" ht="36" customHeight="1">
      <c r="B702" s="8"/>
      <c r="D702" s="8"/>
      <c r="G702" s="14"/>
      <c r="H702" s="8"/>
    </row>
    <row r="703" spans="2:8" ht="36" customHeight="1">
      <c r="B703" s="8"/>
      <c r="D703" s="8"/>
      <c r="G703" s="14"/>
      <c r="H703" s="8"/>
    </row>
    <row r="704" spans="2:8" ht="36" customHeight="1">
      <c r="B704" s="8"/>
      <c r="D704" s="8"/>
      <c r="G704" s="14"/>
      <c r="H704" s="8"/>
    </row>
    <row r="705" spans="2:8" ht="36" customHeight="1">
      <c r="B705" s="8"/>
      <c r="D705" s="8"/>
      <c r="G705" s="14"/>
      <c r="H705" s="8"/>
    </row>
    <row r="706" spans="2:8" ht="36" customHeight="1">
      <c r="B706" s="8"/>
      <c r="D706" s="8"/>
      <c r="G706" s="14"/>
      <c r="H706" s="8"/>
    </row>
    <row r="707" spans="2:8" ht="36" customHeight="1">
      <c r="B707" s="8"/>
      <c r="D707" s="8"/>
      <c r="G707" s="14"/>
      <c r="H707" s="8"/>
    </row>
    <row r="708" spans="2:8" ht="36" customHeight="1">
      <c r="B708" s="8"/>
      <c r="D708" s="8"/>
      <c r="G708" s="14"/>
      <c r="H708" s="8"/>
    </row>
    <row r="709" spans="2:8" ht="36" customHeight="1">
      <c r="B709" s="8"/>
      <c r="D709" s="8"/>
      <c r="G709" s="14"/>
      <c r="H709" s="8"/>
    </row>
    <row r="710" spans="2:8" ht="36" customHeight="1">
      <c r="B710" s="8"/>
      <c r="D710" s="8"/>
      <c r="G710" s="14"/>
      <c r="H710" s="8"/>
    </row>
    <row r="711" spans="2:8" ht="36" customHeight="1">
      <c r="B711" s="8"/>
      <c r="D711" s="8"/>
      <c r="G711" s="14"/>
      <c r="H711" s="8"/>
    </row>
    <row r="712" spans="2:8" ht="36" customHeight="1">
      <c r="B712" s="8"/>
      <c r="D712" s="8"/>
      <c r="G712" s="14"/>
      <c r="H712" s="8"/>
    </row>
    <row r="713" spans="2:8" ht="36" customHeight="1">
      <c r="B713" s="8"/>
      <c r="D713" s="8"/>
      <c r="G713" s="14"/>
      <c r="H713" s="8"/>
    </row>
    <row r="714" spans="2:8" ht="36" customHeight="1">
      <c r="B714" s="8"/>
      <c r="D714" s="8"/>
      <c r="G714" s="14"/>
      <c r="H714" s="8"/>
    </row>
    <row r="715" spans="2:8" ht="36" customHeight="1">
      <c r="B715" s="8"/>
      <c r="D715" s="8"/>
      <c r="G715" s="14"/>
      <c r="H715" s="8"/>
    </row>
    <row r="716" spans="2:8" ht="36" customHeight="1">
      <c r="B716" s="8"/>
      <c r="D716" s="8"/>
      <c r="G716" s="14"/>
      <c r="H716" s="8"/>
    </row>
    <row r="717" spans="2:8" ht="36" customHeight="1">
      <c r="B717" s="8"/>
      <c r="D717" s="8"/>
      <c r="G717" s="14"/>
      <c r="H717" s="8"/>
    </row>
    <row r="718" spans="2:8" ht="36" customHeight="1">
      <c r="B718" s="8"/>
      <c r="D718" s="8"/>
      <c r="G718" s="14"/>
      <c r="H718" s="8"/>
    </row>
    <row r="719" spans="2:8" ht="36" customHeight="1">
      <c r="B719" s="8"/>
      <c r="D719" s="8"/>
      <c r="G719" s="14"/>
      <c r="H719" s="8"/>
    </row>
    <row r="720" spans="2:8" ht="36" customHeight="1">
      <c r="B720" s="8"/>
      <c r="D720" s="8"/>
      <c r="G720" s="14"/>
      <c r="H720" s="8"/>
    </row>
    <row r="721" spans="2:8" ht="36" customHeight="1">
      <c r="B721" s="8"/>
      <c r="D721" s="8"/>
      <c r="G721" s="14"/>
      <c r="H721" s="8"/>
    </row>
    <row r="722" spans="2:8" ht="36" customHeight="1">
      <c r="B722" s="8"/>
      <c r="D722" s="8"/>
      <c r="G722" s="14"/>
      <c r="H722" s="8"/>
    </row>
    <row r="723" spans="2:8" ht="36" customHeight="1">
      <c r="B723" s="8"/>
      <c r="D723" s="8"/>
      <c r="G723" s="14"/>
      <c r="H723" s="8"/>
    </row>
    <row r="724" spans="2:8" ht="36" customHeight="1">
      <c r="B724" s="8"/>
      <c r="D724" s="8"/>
      <c r="G724" s="14"/>
      <c r="H724" s="8"/>
    </row>
    <row r="725" spans="2:8" ht="36" customHeight="1">
      <c r="B725" s="8"/>
      <c r="D725" s="8"/>
      <c r="G725" s="14"/>
      <c r="H725" s="8"/>
    </row>
    <row r="726" spans="2:8" ht="36" customHeight="1">
      <c r="B726" s="8"/>
      <c r="D726" s="8"/>
      <c r="G726" s="14"/>
      <c r="H726" s="8"/>
    </row>
    <row r="727" spans="2:8" ht="36" customHeight="1">
      <c r="B727" s="8"/>
      <c r="D727" s="8"/>
      <c r="G727" s="14"/>
      <c r="H727" s="8"/>
    </row>
    <row r="728" spans="2:8" ht="36" customHeight="1">
      <c r="B728" s="8"/>
      <c r="D728" s="8"/>
      <c r="G728" s="14"/>
      <c r="H728" s="8"/>
    </row>
    <row r="729" spans="2:8" ht="36" customHeight="1">
      <c r="B729" s="8"/>
      <c r="D729" s="8"/>
      <c r="G729" s="14"/>
      <c r="H729" s="8"/>
    </row>
    <row r="730" spans="2:8" ht="36" customHeight="1">
      <c r="B730" s="8"/>
      <c r="D730" s="8"/>
      <c r="G730" s="14"/>
      <c r="H730" s="8"/>
    </row>
    <row r="731" spans="2:8" ht="36" customHeight="1">
      <c r="B731" s="8"/>
      <c r="D731" s="8"/>
      <c r="G731" s="14"/>
      <c r="H731" s="8"/>
    </row>
    <row r="732" spans="2:8" ht="36" customHeight="1">
      <c r="B732" s="8"/>
      <c r="D732" s="8"/>
      <c r="G732" s="14"/>
      <c r="H732" s="8"/>
    </row>
    <row r="733" spans="2:8" ht="36" customHeight="1">
      <c r="B733" s="8"/>
      <c r="D733" s="8"/>
      <c r="G733" s="14"/>
      <c r="H733" s="8"/>
    </row>
    <row r="734" spans="2:8" ht="36" customHeight="1">
      <c r="B734" s="8"/>
      <c r="D734" s="8"/>
      <c r="G734" s="14"/>
      <c r="H734" s="8"/>
    </row>
    <row r="735" spans="2:8" ht="36" customHeight="1">
      <c r="B735" s="8"/>
      <c r="D735" s="8"/>
      <c r="G735" s="14"/>
      <c r="H735" s="8"/>
    </row>
    <row r="736" spans="2:8" ht="36" customHeight="1">
      <c r="B736" s="8"/>
      <c r="D736" s="8"/>
      <c r="G736" s="14"/>
      <c r="H736" s="8"/>
    </row>
    <row r="737" spans="2:8" ht="36" customHeight="1">
      <c r="B737" s="8"/>
      <c r="D737" s="8"/>
      <c r="G737" s="14"/>
      <c r="H737" s="8"/>
    </row>
    <row r="738" spans="2:8" ht="36" customHeight="1">
      <c r="B738" s="8"/>
      <c r="D738" s="8"/>
      <c r="G738" s="14"/>
      <c r="H738" s="8"/>
    </row>
    <row r="739" spans="2:8" ht="36" customHeight="1">
      <c r="B739" s="8"/>
      <c r="D739" s="8"/>
      <c r="G739" s="14"/>
      <c r="H739" s="8"/>
    </row>
    <row r="740" spans="2:8" ht="36" customHeight="1">
      <c r="B740" s="8"/>
      <c r="D740" s="8"/>
      <c r="G740" s="14"/>
      <c r="H740" s="8"/>
    </row>
    <row r="741" spans="2:8" ht="36" customHeight="1">
      <c r="B741" s="8"/>
      <c r="D741" s="8"/>
      <c r="G741" s="14"/>
      <c r="H741" s="8"/>
    </row>
    <row r="742" spans="2:8" ht="36" customHeight="1">
      <c r="B742" s="8"/>
      <c r="D742" s="8"/>
      <c r="G742" s="14"/>
      <c r="H742" s="8"/>
    </row>
    <row r="743" spans="2:8" ht="36" customHeight="1">
      <c r="B743" s="8"/>
      <c r="D743" s="8"/>
      <c r="G743" s="14"/>
      <c r="H743" s="8"/>
    </row>
    <row r="744" spans="2:8" ht="36" customHeight="1">
      <c r="B744" s="8"/>
      <c r="D744" s="8"/>
      <c r="G744" s="14"/>
      <c r="H744" s="8"/>
    </row>
    <row r="745" spans="2:8" ht="36" customHeight="1">
      <c r="B745" s="8"/>
      <c r="D745" s="8"/>
      <c r="G745" s="14"/>
      <c r="H745" s="8"/>
    </row>
    <row r="746" spans="2:8" ht="36" customHeight="1">
      <c r="B746" s="8"/>
      <c r="D746" s="8"/>
      <c r="G746" s="14"/>
      <c r="H746" s="8"/>
    </row>
    <row r="747" spans="2:8" ht="36" customHeight="1">
      <c r="B747" s="8"/>
      <c r="D747" s="8"/>
      <c r="G747" s="14"/>
      <c r="H747" s="8"/>
    </row>
    <row r="748" spans="2:8" ht="36" customHeight="1">
      <c r="B748" s="8"/>
      <c r="D748" s="8"/>
      <c r="G748" s="14"/>
      <c r="H748" s="8"/>
    </row>
    <row r="749" spans="2:8" ht="36" customHeight="1">
      <c r="B749" s="8"/>
      <c r="D749" s="8"/>
      <c r="G749" s="14"/>
      <c r="H749" s="8"/>
    </row>
    <row r="750" spans="2:8" ht="36" customHeight="1">
      <c r="B750" s="8"/>
      <c r="D750" s="8"/>
      <c r="G750" s="14"/>
      <c r="H750" s="8"/>
    </row>
    <row r="751" spans="2:8" ht="36" customHeight="1">
      <c r="B751" s="8"/>
      <c r="D751" s="8"/>
      <c r="G751" s="14"/>
      <c r="H751" s="8"/>
    </row>
    <row r="752" spans="2:8" ht="36" customHeight="1">
      <c r="B752" s="8"/>
      <c r="D752" s="8"/>
      <c r="G752" s="14"/>
      <c r="H752" s="8"/>
    </row>
    <row r="753" spans="2:8" ht="36" customHeight="1">
      <c r="B753" s="8"/>
      <c r="D753" s="8"/>
      <c r="G753" s="14"/>
      <c r="H753" s="8"/>
    </row>
    <row r="754" spans="2:8" ht="36" customHeight="1">
      <c r="B754" s="8"/>
      <c r="D754" s="8"/>
      <c r="G754" s="14"/>
      <c r="H754" s="8"/>
    </row>
    <row r="755" spans="2:8" ht="36" customHeight="1">
      <c r="B755" s="8"/>
      <c r="D755" s="8"/>
      <c r="G755" s="14"/>
      <c r="H755" s="8"/>
    </row>
    <row r="756" spans="2:8" ht="36" customHeight="1">
      <c r="B756" s="8"/>
      <c r="D756" s="8"/>
      <c r="G756" s="14"/>
      <c r="H756" s="8"/>
    </row>
    <row r="757" spans="2:8" ht="36" customHeight="1">
      <c r="B757" s="8"/>
      <c r="D757" s="8"/>
      <c r="G757" s="14"/>
      <c r="H757" s="8"/>
    </row>
    <row r="758" spans="2:8" ht="36" customHeight="1">
      <c r="B758" s="8"/>
      <c r="D758" s="8"/>
      <c r="G758" s="14"/>
      <c r="H758" s="8"/>
    </row>
    <row r="759" spans="2:8" ht="36" customHeight="1">
      <c r="B759" s="8"/>
      <c r="D759" s="8"/>
      <c r="G759" s="14"/>
      <c r="H759" s="8"/>
    </row>
    <row r="760" spans="2:8" ht="36" customHeight="1">
      <c r="B760" s="8"/>
      <c r="D760" s="8"/>
      <c r="G760" s="14"/>
      <c r="H760" s="8"/>
    </row>
    <row r="761" spans="2:8" ht="36" customHeight="1">
      <c r="B761" s="8"/>
      <c r="D761" s="8"/>
      <c r="G761" s="14"/>
      <c r="H761" s="8"/>
    </row>
    <row r="762" spans="2:8" ht="36" customHeight="1">
      <c r="B762" s="8"/>
      <c r="D762" s="8"/>
      <c r="G762" s="14"/>
      <c r="H762" s="8"/>
    </row>
    <row r="763" spans="2:8" ht="36" customHeight="1">
      <c r="B763" s="8"/>
      <c r="D763" s="8"/>
      <c r="G763" s="14"/>
      <c r="H763" s="8"/>
    </row>
    <row r="764" spans="2:8" ht="36" customHeight="1">
      <c r="B764" s="8"/>
      <c r="D764" s="8"/>
      <c r="G764" s="14"/>
      <c r="H764" s="8"/>
    </row>
    <row r="765" spans="2:8" ht="36" customHeight="1">
      <c r="B765" s="8"/>
      <c r="D765" s="8"/>
      <c r="G765" s="14"/>
      <c r="H765" s="8"/>
    </row>
    <row r="766" spans="2:8" ht="36" customHeight="1">
      <c r="B766" s="8"/>
      <c r="D766" s="8"/>
      <c r="G766" s="14"/>
      <c r="H766" s="8"/>
    </row>
    <row r="767" spans="2:8" ht="36" customHeight="1">
      <c r="B767" s="8"/>
      <c r="D767" s="8"/>
      <c r="G767" s="14"/>
      <c r="H767" s="8"/>
    </row>
    <row r="768" spans="2:8" ht="36" customHeight="1">
      <c r="B768" s="8"/>
      <c r="D768" s="8"/>
      <c r="G768" s="14"/>
      <c r="H768" s="8"/>
    </row>
    <row r="769" spans="2:8" ht="36" customHeight="1">
      <c r="B769" s="8"/>
      <c r="D769" s="8"/>
      <c r="G769" s="14"/>
      <c r="H769" s="8"/>
    </row>
    <row r="770" spans="2:8" ht="36" customHeight="1">
      <c r="B770" s="8"/>
      <c r="D770" s="8"/>
      <c r="G770" s="14"/>
      <c r="H770" s="8"/>
    </row>
    <row r="771" spans="2:8" ht="36" customHeight="1">
      <c r="B771" s="8"/>
      <c r="D771" s="8"/>
      <c r="G771" s="14"/>
      <c r="H771" s="8"/>
    </row>
    <row r="772" spans="2:8" ht="36" customHeight="1">
      <c r="B772" s="8"/>
      <c r="D772" s="8"/>
      <c r="G772" s="14"/>
      <c r="H772" s="8"/>
    </row>
    <row r="773" spans="2:8" ht="36" customHeight="1">
      <c r="B773" s="8"/>
      <c r="D773" s="8"/>
      <c r="G773" s="14"/>
      <c r="H773" s="8"/>
    </row>
    <row r="774" spans="2:8" ht="36" customHeight="1">
      <c r="B774" s="8"/>
      <c r="D774" s="8"/>
      <c r="G774" s="14"/>
      <c r="H774" s="8"/>
    </row>
    <row r="775" spans="2:8" ht="36" customHeight="1">
      <c r="B775" s="8"/>
      <c r="D775" s="8"/>
      <c r="G775" s="14"/>
      <c r="H775" s="8"/>
    </row>
    <row r="776" spans="2:8" ht="36" customHeight="1">
      <c r="B776" s="8"/>
      <c r="D776" s="8"/>
      <c r="G776" s="14"/>
      <c r="H776" s="8"/>
    </row>
    <row r="777" spans="2:8" ht="36" customHeight="1">
      <c r="B777" s="8"/>
      <c r="D777" s="8"/>
      <c r="G777" s="14"/>
      <c r="H777" s="8"/>
    </row>
    <row r="778" spans="2:8" ht="36" customHeight="1">
      <c r="B778" s="8"/>
      <c r="D778" s="8"/>
      <c r="G778" s="14"/>
      <c r="H778" s="8"/>
    </row>
    <row r="779" spans="2:8" ht="36" customHeight="1">
      <c r="B779" s="8"/>
      <c r="D779" s="8"/>
      <c r="G779" s="14"/>
      <c r="H779" s="8"/>
    </row>
    <row r="780" spans="2:8" ht="36" customHeight="1">
      <c r="B780" s="8"/>
      <c r="D780" s="8"/>
      <c r="G780" s="14"/>
      <c r="H780" s="8"/>
    </row>
    <row r="781" spans="2:8" ht="36" customHeight="1">
      <c r="B781" s="8"/>
      <c r="D781" s="8"/>
      <c r="G781" s="14"/>
      <c r="H781" s="8"/>
    </row>
    <row r="782" spans="2:8" ht="36" customHeight="1">
      <c r="B782" s="8"/>
      <c r="D782" s="8"/>
      <c r="G782" s="14"/>
      <c r="H782" s="8"/>
    </row>
    <row r="783" spans="2:8" ht="36" customHeight="1">
      <c r="B783" s="8"/>
      <c r="D783" s="8"/>
      <c r="G783" s="14"/>
      <c r="H783" s="8"/>
    </row>
    <row r="784" spans="2:8" ht="36" customHeight="1">
      <c r="B784" s="8"/>
      <c r="D784" s="8"/>
      <c r="G784" s="14"/>
      <c r="H784" s="8"/>
    </row>
    <row r="785" spans="2:8" ht="36" customHeight="1">
      <c r="B785" s="8"/>
      <c r="D785" s="8"/>
      <c r="G785" s="14"/>
      <c r="H785" s="8"/>
    </row>
    <row r="786" spans="2:8" ht="36" customHeight="1">
      <c r="B786" s="8"/>
      <c r="D786" s="8"/>
      <c r="G786" s="14"/>
      <c r="H786" s="8"/>
    </row>
    <row r="787" spans="2:8" ht="36" customHeight="1">
      <c r="B787" s="8"/>
      <c r="D787" s="8"/>
      <c r="G787" s="14"/>
      <c r="H787" s="8"/>
    </row>
    <row r="788" spans="2:8" ht="36" customHeight="1">
      <c r="B788" s="8"/>
      <c r="D788" s="8"/>
      <c r="G788" s="14"/>
      <c r="H788" s="8"/>
    </row>
    <row r="789" spans="2:8" ht="36" customHeight="1">
      <c r="B789" s="8"/>
      <c r="D789" s="8"/>
      <c r="G789" s="14"/>
      <c r="H789" s="8"/>
    </row>
    <row r="790" spans="2:8" ht="36" customHeight="1">
      <c r="B790" s="8"/>
      <c r="D790" s="8"/>
      <c r="G790" s="14"/>
      <c r="H790" s="8"/>
    </row>
    <row r="791" spans="2:8" ht="36" customHeight="1">
      <c r="B791" s="8"/>
      <c r="D791" s="8"/>
      <c r="G791" s="14"/>
      <c r="H791" s="8"/>
    </row>
    <row r="792" spans="2:8" ht="36" customHeight="1">
      <c r="B792" s="8"/>
      <c r="D792" s="8"/>
      <c r="G792" s="14"/>
      <c r="H792" s="8"/>
    </row>
    <row r="793" spans="2:8" ht="36" customHeight="1">
      <c r="B793" s="8"/>
      <c r="D793" s="8"/>
      <c r="G793" s="14"/>
      <c r="H793" s="8"/>
    </row>
    <row r="794" spans="2:8" ht="36" customHeight="1">
      <c r="B794" s="8"/>
      <c r="D794" s="8"/>
      <c r="G794" s="14"/>
      <c r="H794" s="8"/>
    </row>
    <row r="795" spans="2:8" ht="36" customHeight="1">
      <c r="B795" s="8"/>
      <c r="D795" s="8"/>
      <c r="G795" s="14"/>
      <c r="H795" s="8"/>
    </row>
    <row r="796" spans="2:8" ht="36" customHeight="1">
      <c r="B796" s="8"/>
      <c r="D796" s="8"/>
      <c r="G796" s="14"/>
      <c r="H796" s="8"/>
    </row>
    <row r="797" spans="2:8" ht="36" customHeight="1">
      <c r="B797" s="8"/>
      <c r="D797" s="8"/>
      <c r="G797" s="14"/>
      <c r="H797" s="8"/>
    </row>
    <row r="798" spans="2:8" ht="36" customHeight="1">
      <c r="B798" s="8"/>
      <c r="D798" s="8"/>
      <c r="G798" s="14"/>
      <c r="H798" s="8"/>
    </row>
    <row r="799" spans="2:8" ht="36" customHeight="1">
      <c r="B799" s="8"/>
      <c r="D799" s="8"/>
      <c r="G799" s="14"/>
      <c r="H799" s="8"/>
    </row>
    <row r="800" spans="2:8" ht="36" customHeight="1">
      <c r="B800" s="8"/>
      <c r="D800" s="8"/>
      <c r="G800" s="14"/>
      <c r="H800" s="8"/>
    </row>
    <row r="801" spans="2:8" ht="36" customHeight="1">
      <c r="B801" s="8"/>
      <c r="D801" s="8"/>
      <c r="G801" s="14"/>
      <c r="H801" s="8"/>
    </row>
    <row r="802" spans="2:8" ht="36" customHeight="1">
      <c r="B802" s="8"/>
      <c r="D802" s="8"/>
      <c r="G802" s="14"/>
      <c r="H802" s="8"/>
    </row>
    <row r="803" spans="2:8" ht="36" customHeight="1">
      <c r="B803" s="8"/>
      <c r="D803" s="8"/>
      <c r="G803" s="14"/>
      <c r="H803" s="8"/>
    </row>
    <row r="804" spans="2:8" ht="36" customHeight="1">
      <c r="B804" s="8"/>
      <c r="D804" s="8"/>
      <c r="G804" s="14"/>
      <c r="H804" s="8"/>
    </row>
    <row r="805" spans="2:8" ht="36" customHeight="1">
      <c r="B805" s="8"/>
      <c r="D805" s="8"/>
      <c r="G805" s="14"/>
      <c r="H805" s="8"/>
    </row>
    <row r="806" spans="2:8" ht="36" customHeight="1">
      <c r="B806" s="8"/>
      <c r="D806" s="8"/>
      <c r="G806" s="14"/>
      <c r="H806" s="8"/>
    </row>
    <row r="807" spans="2:8" ht="36" customHeight="1">
      <c r="B807" s="8"/>
      <c r="D807" s="8"/>
      <c r="G807" s="14"/>
      <c r="H807" s="8"/>
    </row>
    <row r="808" spans="2:8" ht="36" customHeight="1">
      <c r="B808" s="8"/>
      <c r="D808" s="8"/>
      <c r="G808" s="14"/>
      <c r="H808" s="8"/>
    </row>
    <row r="809" spans="2:8" ht="36" customHeight="1">
      <c r="B809" s="8"/>
      <c r="D809" s="8"/>
      <c r="G809" s="14"/>
      <c r="H809" s="8"/>
    </row>
    <row r="810" spans="2:8" ht="36" customHeight="1">
      <c r="B810" s="8"/>
      <c r="D810" s="8"/>
      <c r="G810" s="14"/>
      <c r="H810" s="8"/>
    </row>
    <row r="811" spans="2:8" ht="36" customHeight="1">
      <c r="B811" s="8"/>
      <c r="D811" s="8"/>
      <c r="G811" s="14"/>
      <c r="H811" s="8"/>
    </row>
    <row r="812" spans="2:8" ht="36" customHeight="1">
      <c r="B812" s="8"/>
      <c r="D812" s="8"/>
      <c r="G812" s="14"/>
      <c r="H812" s="8"/>
    </row>
    <row r="813" spans="2:8" ht="36" customHeight="1">
      <c r="B813" s="8"/>
      <c r="D813" s="8"/>
      <c r="G813" s="14"/>
      <c r="H813" s="8"/>
    </row>
    <row r="814" spans="2:8" ht="36" customHeight="1">
      <c r="B814" s="8"/>
      <c r="D814" s="8"/>
      <c r="G814" s="14"/>
      <c r="H814" s="8"/>
    </row>
    <row r="815" spans="2:8" ht="36" customHeight="1">
      <c r="B815" s="8"/>
      <c r="D815" s="8"/>
      <c r="G815" s="14"/>
      <c r="H815" s="8"/>
    </row>
    <row r="816" spans="2:8" ht="36" customHeight="1">
      <c r="B816" s="8"/>
      <c r="D816" s="8"/>
      <c r="G816" s="14"/>
      <c r="H816" s="8"/>
    </row>
    <row r="817" spans="2:8" ht="36" customHeight="1">
      <c r="B817" s="8"/>
      <c r="D817" s="8"/>
      <c r="G817" s="14"/>
      <c r="H817" s="8"/>
    </row>
    <row r="818" spans="2:8" ht="36" customHeight="1">
      <c r="B818" s="8"/>
      <c r="D818" s="8"/>
      <c r="G818" s="14"/>
      <c r="H818" s="8"/>
    </row>
    <row r="819" spans="2:8" ht="36" customHeight="1">
      <c r="B819" s="8"/>
      <c r="D819" s="8"/>
      <c r="G819" s="14"/>
      <c r="H819" s="8"/>
    </row>
    <row r="820" spans="2:8" ht="36" customHeight="1">
      <c r="B820" s="8"/>
      <c r="D820" s="8"/>
      <c r="G820" s="14"/>
      <c r="H820" s="8"/>
    </row>
    <row r="821" spans="2:8" ht="36" customHeight="1">
      <c r="B821" s="8"/>
      <c r="D821" s="8"/>
      <c r="G821" s="14"/>
      <c r="H821" s="8"/>
    </row>
    <row r="822" spans="2:8" ht="36" customHeight="1">
      <c r="B822" s="8"/>
      <c r="D822" s="8"/>
      <c r="G822" s="14"/>
      <c r="H822" s="8"/>
    </row>
    <row r="823" spans="2:8" ht="36" customHeight="1">
      <c r="B823" s="8"/>
      <c r="D823" s="8"/>
      <c r="G823" s="14"/>
      <c r="H823" s="8"/>
    </row>
    <row r="824" spans="2:8" ht="36" customHeight="1">
      <c r="B824" s="8"/>
      <c r="D824" s="8"/>
      <c r="G824" s="14"/>
      <c r="H824" s="8"/>
    </row>
    <row r="825" spans="2:8" ht="36" customHeight="1">
      <c r="B825" s="8"/>
      <c r="D825" s="8"/>
      <c r="G825" s="14"/>
      <c r="H825" s="8"/>
    </row>
    <row r="826" spans="2:8" ht="36" customHeight="1">
      <c r="B826" s="8"/>
      <c r="D826" s="8"/>
      <c r="G826" s="14"/>
      <c r="H826" s="8"/>
    </row>
    <row r="827" spans="2:8" ht="36" customHeight="1">
      <c r="B827" s="8"/>
      <c r="D827" s="8"/>
      <c r="G827" s="14"/>
      <c r="H827" s="8"/>
    </row>
    <row r="828" spans="2:8" ht="36" customHeight="1">
      <c r="B828" s="8"/>
      <c r="D828" s="8"/>
      <c r="G828" s="14"/>
      <c r="H828" s="8"/>
    </row>
    <row r="829" spans="2:8" ht="36" customHeight="1">
      <c r="B829" s="8"/>
      <c r="D829" s="8"/>
      <c r="G829" s="14"/>
      <c r="H829" s="8"/>
    </row>
    <row r="830" spans="2:8" ht="36" customHeight="1">
      <c r="B830" s="8"/>
      <c r="D830" s="8"/>
      <c r="G830" s="14"/>
      <c r="H830" s="8"/>
    </row>
    <row r="831" spans="2:8" ht="36" customHeight="1">
      <c r="B831" s="8"/>
      <c r="D831" s="8"/>
      <c r="G831" s="14"/>
      <c r="H831" s="8"/>
    </row>
    <row r="832" spans="2:8" ht="36" customHeight="1">
      <c r="B832" s="8"/>
      <c r="D832" s="8"/>
      <c r="G832" s="14"/>
      <c r="H832" s="8"/>
    </row>
    <row r="833" spans="2:8" ht="36" customHeight="1">
      <c r="B833" s="8"/>
      <c r="D833" s="8"/>
      <c r="G833" s="14"/>
      <c r="H833" s="8"/>
    </row>
    <row r="834" spans="2:8" ht="36" customHeight="1">
      <c r="B834" s="8"/>
      <c r="D834" s="8"/>
      <c r="G834" s="14"/>
      <c r="H834" s="8"/>
    </row>
    <row r="835" spans="2:8" ht="36" customHeight="1">
      <c r="B835" s="8"/>
      <c r="D835" s="8"/>
      <c r="G835" s="14"/>
      <c r="H835" s="8"/>
    </row>
    <row r="836" spans="2:8" ht="36" customHeight="1">
      <c r="B836" s="8"/>
      <c r="D836" s="8"/>
      <c r="G836" s="14"/>
      <c r="H836" s="8"/>
    </row>
    <row r="837" spans="2:8" ht="36" customHeight="1">
      <c r="B837" s="8"/>
      <c r="D837" s="8"/>
      <c r="G837" s="14"/>
      <c r="H837" s="8"/>
    </row>
    <row r="838" spans="2:8" ht="36" customHeight="1">
      <c r="B838" s="8"/>
      <c r="D838" s="8"/>
      <c r="G838" s="14"/>
      <c r="H838" s="8"/>
    </row>
    <row r="839" spans="2:8" ht="36" customHeight="1">
      <c r="B839" s="8"/>
      <c r="D839" s="8"/>
      <c r="G839" s="14"/>
      <c r="H839" s="8"/>
    </row>
    <row r="840" spans="2:8" ht="36" customHeight="1">
      <c r="B840" s="8"/>
      <c r="D840" s="8"/>
      <c r="G840" s="14"/>
      <c r="H840" s="8"/>
    </row>
    <row r="841" spans="2:8" ht="36" customHeight="1">
      <c r="B841" s="8"/>
      <c r="D841" s="8"/>
      <c r="G841" s="14"/>
      <c r="H841" s="8"/>
    </row>
    <row r="842" spans="2:8" ht="36" customHeight="1">
      <c r="B842" s="8"/>
      <c r="D842" s="8"/>
      <c r="G842" s="14"/>
      <c r="H842" s="8"/>
    </row>
    <row r="843" spans="2:8" ht="36" customHeight="1">
      <c r="B843" s="8"/>
      <c r="D843" s="8"/>
      <c r="G843" s="14"/>
      <c r="H843" s="8"/>
    </row>
    <row r="844" spans="2:8" ht="36" customHeight="1">
      <c r="B844" s="8"/>
      <c r="D844" s="8"/>
      <c r="G844" s="14"/>
      <c r="H844" s="8"/>
    </row>
    <row r="845" spans="2:8" ht="36" customHeight="1">
      <c r="B845" s="8"/>
      <c r="D845" s="8"/>
      <c r="G845" s="14"/>
      <c r="H845" s="8"/>
    </row>
    <row r="846" spans="2:8" ht="36" customHeight="1">
      <c r="B846" s="8"/>
      <c r="D846" s="8"/>
      <c r="G846" s="14"/>
      <c r="H846" s="8"/>
    </row>
    <row r="847" spans="2:8" ht="36" customHeight="1">
      <c r="B847" s="8"/>
      <c r="D847" s="8"/>
      <c r="G847" s="14"/>
      <c r="H847" s="8"/>
    </row>
    <row r="848" spans="2:8" ht="36" customHeight="1">
      <c r="B848" s="8"/>
      <c r="D848" s="8"/>
      <c r="G848" s="14"/>
      <c r="H848" s="8"/>
    </row>
    <row r="849" spans="2:8" ht="36" customHeight="1">
      <c r="B849" s="8"/>
      <c r="D849" s="8"/>
      <c r="G849" s="14"/>
      <c r="H849" s="8"/>
    </row>
    <row r="850" spans="2:8" ht="36" customHeight="1">
      <c r="B850" s="8"/>
      <c r="D850" s="8"/>
      <c r="G850" s="14"/>
      <c r="H850" s="8"/>
    </row>
    <row r="851" spans="2:8" ht="36" customHeight="1">
      <c r="B851" s="8"/>
      <c r="D851" s="8"/>
      <c r="G851" s="14"/>
      <c r="H851" s="8"/>
    </row>
    <row r="852" spans="2:8" ht="36" customHeight="1">
      <c r="B852" s="8"/>
      <c r="D852" s="8"/>
      <c r="G852" s="14"/>
      <c r="H852" s="8"/>
    </row>
    <row r="853" spans="2:8" ht="36" customHeight="1">
      <c r="B853" s="8"/>
      <c r="D853" s="8"/>
      <c r="G853" s="14"/>
      <c r="H853" s="8"/>
    </row>
    <row r="854" spans="2:8" ht="36" customHeight="1">
      <c r="B854" s="8"/>
      <c r="D854" s="8"/>
      <c r="G854" s="14"/>
      <c r="H854" s="8"/>
    </row>
    <row r="855" spans="2:8" ht="36" customHeight="1">
      <c r="B855" s="8"/>
      <c r="D855" s="8"/>
      <c r="G855" s="14"/>
      <c r="H855" s="8"/>
    </row>
    <row r="856" spans="2:8" ht="36" customHeight="1">
      <c r="B856" s="8"/>
      <c r="D856" s="8"/>
      <c r="G856" s="14"/>
      <c r="H856" s="8"/>
    </row>
    <row r="857" spans="2:8" ht="36" customHeight="1">
      <c r="B857" s="8"/>
      <c r="D857" s="8"/>
      <c r="G857" s="14"/>
      <c r="H857" s="8"/>
    </row>
    <row r="858" spans="2:8" ht="36" customHeight="1">
      <c r="B858" s="8"/>
      <c r="D858" s="8"/>
      <c r="G858" s="14"/>
      <c r="H858" s="8"/>
    </row>
    <row r="859" spans="2:8" ht="36" customHeight="1">
      <c r="B859" s="8"/>
      <c r="D859" s="8"/>
      <c r="G859" s="14"/>
      <c r="H859" s="8"/>
    </row>
    <row r="860" spans="2:8" ht="36" customHeight="1">
      <c r="B860" s="8"/>
      <c r="D860" s="8"/>
      <c r="G860" s="14"/>
      <c r="H860" s="8"/>
    </row>
    <row r="861" spans="2:8" ht="36" customHeight="1">
      <c r="B861" s="8"/>
      <c r="D861" s="8"/>
      <c r="G861" s="14"/>
      <c r="H861" s="8"/>
    </row>
    <row r="862" spans="2:8" ht="36" customHeight="1">
      <c r="B862" s="8"/>
      <c r="D862" s="8"/>
      <c r="G862" s="14"/>
      <c r="H862" s="8"/>
    </row>
    <row r="863" spans="2:8" ht="36" customHeight="1">
      <c r="B863" s="8"/>
      <c r="D863" s="8"/>
      <c r="G863" s="14"/>
      <c r="H863" s="8"/>
    </row>
    <row r="864" spans="2:8" ht="36" customHeight="1">
      <c r="B864" s="8"/>
      <c r="D864" s="8"/>
      <c r="G864" s="14"/>
      <c r="H864" s="8"/>
    </row>
    <row r="865" spans="2:8" ht="36" customHeight="1">
      <c r="B865" s="8"/>
      <c r="D865" s="8"/>
      <c r="G865" s="14"/>
      <c r="H865" s="8"/>
    </row>
    <row r="866" spans="2:8" ht="36" customHeight="1">
      <c r="B866" s="8"/>
      <c r="D866" s="8"/>
      <c r="G866" s="14"/>
      <c r="H866" s="8"/>
    </row>
    <row r="867" spans="2:8" ht="36" customHeight="1">
      <c r="B867" s="8"/>
      <c r="D867" s="8"/>
      <c r="G867" s="14"/>
      <c r="H867" s="8"/>
    </row>
    <row r="868" spans="2:8" ht="36" customHeight="1">
      <c r="B868" s="8"/>
      <c r="D868" s="8"/>
      <c r="G868" s="14"/>
      <c r="H868" s="8"/>
    </row>
    <row r="869" spans="2:8" ht="36" customHeight="1">
      <c r="B869" s="8"/>
      <c r="D869" s="8"/>
      <c r="G869" s="14"/>
      <c r="H869" s="8"/>
    </row>
    <row r="870" spans="2:8" ht="36" customHeight="1">
      <c r="B870" s="8"/>
      <c r="D870" s="8"/>
      <c r="G870" s="14"/>
      <c r="H870" s="8"/>
    </row>
    <row r="871" spans="2:8" ht="36" customHeight="1">
      <c r="B871" s="8"/>
      <c r="D871" s="8"/>
      <c r="G871" s="14"/>
      <c r="H871" s="8"/>
    </row>
    <row r="872" spans="2:8" ht="36" customHeight="1">
      <c r="B872" s="8"/>
      <c r="D872" s="8"/>
      <c r="G872" s="14"/>
      <c r="H872" s="8"/>
    </row>
    <row r="873" spans="2:8" ht="36" customHeight="1">
      <c r="B873" s="8"/>
      <c r="D873" s="8"/>
      <c r="G873" s="14"/>
      <c r="H873" s="8"/>
    </row>
    <row r="874" spans="2:8" ht="36" customHeight="1">
      <c r="B874" s="8"/>
      <c r="D874" s="8"/>
      <c r="G874" s="14"/>
      <c r="H874" s="8"/>
    </row>
    <row r="875" spans="2:8" ht="36" customHeight="1">
      <c r="B875" s="8"/>
      <c r="D875" s="8"/>
      <c r="G875" s="14"/>
      <c r="H875" s="8"/>
    </row>
    <row r="876" spans="2:8" ht="36" customHeight="1">
      <c r="B876" s="8"/>
      <c r="D876" s="8"/>
      <c r="G876" s="14"/>
      <c r="H876" s="8"/>
    </row>
    <row r="877" spans="2:8" ht="36" customHeight="1">
      <c r="B877" s="8"/>
      <c r="D877" s="8"/>
      <c r="G877" s="14"/>
      <c r="H877" s="8"/>
    </row>
    <row r="878" spans="2:8" ht="36" customHeight="1">
      <c r="B878" s="8"/>
      <c r="D878" s="8"/>
      <c r="G878" s="14"/>
      <c r="H878" s="8"/>
    </row>
    <row r="879" spans="2:8" ht="36" customHeight="1">
      <c r="B879" s="8"/>
      <c r="D879" s="8"/>
      <c r="G879" s="14"/>
      <c r="H879" s="8"/>
    </row>
    <row r="880" spans="2:8" ht="36" customHeight="1">
      <c r="B880" s="8"/>
      <c r="D880" s="8"/>
      <c r="G880" s="14"/>
      <c r="H880" s="8"/>
    </row>
    <row r="881" spans="2:8" ht="36" customHeight="1">
      <c r="B881" s="8"/>
      <c r="D881" s="8"/>
      <c r="G881" s="14"/>
      <c r="H881" s="8"/>
    </row>
    <row r="882" spans="2:8" ht="36" customHeight="1">
      <c r="B882" s="8"/>
      <c r="D882" s="8"/>
      <c r="G882" s="14"/>
      <c r="H882" s="8"/>
    </row>
    <row r="883" spans="2:8" ht="36" customHeight="1">
      <c r="B883" s="8"/>
      <c r="D883" s="8"/>
      <c r="G883" s="14"/>
      <c r="H883" s="8"/>
    </row>
    <row r="884" spans="2:8" ht="36" customHeight="1">
      <c r="B884" s="8"/>
      <c r="D884" s="8"/>
      <c r="G884" s="14"/>
      <c r="H884" s="8"/>
    </row>
    <row r="885" spans="2:8" ht="36" customHeight="1">
      <c r="B885" s="8"/>
      <c r="D885" s="8"/>
      <c r="G885" s="14"/>
      <c r="H885" s="8"/>
    </row>
    <row r="886" spans="2:8" ht="36" customHeight="1">
      <c r="B886" s="8"/>
      <c r="D886" s="8"/>
      <c r="G886" s="14"/>
      <c r="H886" s="8"/>
    </row>
    <row r="887" spans="2:8" ht="36" customHeight="1">
      <c r="B887" s="8"/>
      <c r="D887" s="8"/>
      <c r="G887" s="14"/>
      <c r="H887" s="8"/>
    </row>
    <row r="888" spans="2:8" ht="36" customHeight="1">
      <c r="B888" s="8"/>
      <c r="D888" s="8"/>
      <c r="G888" s="14"/>
      <c r="H888" s="8"/>
    </row>
    <row r="889" spans="2:8" ht="36" customHeight="1">
      <c r="B889" s="8"/>
      <c r="D889" s="8"/>
      <c r="G889" s="14"/>
      <c r="H889" s="8"/>
    </row>
    <row r="890" spans="2:8" ht="36" customHeight="1">
      <c r="B890" s="8"/>
      <c r="D890" s="8"/>
      <c r="G890" s="14"/>
      <c r="H890" s="8"/>
    </row>
    <row r="891" spans="2:8" ht="36" customHeight="1">
      <c r="B891" s="8"/>
      <c r="D891" s="8"/>
      <c r="G891" s="14"/>
      <c r="H891" s="8"/>
    </row>
    <row r="892" spans="2:8" ht="36" customHeight="1">
      <c r="B892" s="8"/>
      <c r="D892" s="8"/>
      <c r="G892" s="14"/>
      <c r="H892" s="8"/>
    </row>
    <row r="893" spans="2:8" ht="36" customHeight="1">
      <c r="B893" s="8"/>
      <c r="D893" s="8"/>
      <c r="G893" s="14"/>
      <c r="H893" s="8"/>
    </row>
    <row r="894" spans="2:8" ht="36" customHeight="1">
      <c r="B894" s="8"/>
      <c r="D894" s="8"/>
      <c r="G894" s="14"/>
      <c r="H894" s="8"/>
    </row>
    <row r="895" spans="2:8" ht="36" customHeight="1">
      <c r="B895" s="8"/>
      <c r="D895" s="8"/>
      <c r="G895" s="14"/>
      <c r="H895" s="8"/>
    </row>
    <row r="896" spans="2:8" ht="36" customHeight="1">
      <c r="B896" s="8"/>
      <c r="D896" s="8"/>
      <c r="G896" s="14"/>
      <c r="H896" s="8"/>
    </row>
    <row r="897" spans="2:8" ht="36" customHeight="1">
      <c r="B897" s="8"/>
      <c r="D897" s="8"/>
      <c r="G897" s="14"/>
      <c r="H897" s="8"/>
    </row>
    <row r="898" spans="2:8" ht="36" customHeight="1">
      <c r="B898" s="8"/>
      <c r="D898" s="8"/>
      <c r="G898" s="14"/>
      <c r="H898" s="8"/>
    </row>
    <row r="899" spans="2:8" ht="36" customHeight="1">
      <c r="B899" s="8"/>
      <c r="D899" s="8"/>
      <c r="G899" s="14"/>
      <c r="H899" s="8"/>
    </row>
    <row r="900" spans="2:8" ht="36" customHeight="1">
      <c r="B900" s="8"/>
      <c r="D900" s="8"/>
      <c r="G900" s="14"/>
      <c r="H900" s="8"/>
    </row>
    <row r="901" spans="2:8" ht="36" customHeight="1">
      <c r="B901" s="8"/>
      <c r="D901" s="8"/>
      <c r="G901" s="14"/>
      <c r="H901" s="8"/>
    </row>
    <row r="902" spans="2:8" ht="36" customHeight="1">
      <c r="B902" s="8"/>
      <c r="D902" s="8"/>
      <c r="G902" s="14"/>
      <c r="H902" s="8"/>
    </row>
    <row r="903" spans="2:8" ht="36" customHeight="1">
      <c r="B903" s="8"/>
      <c r="D903" s="8"/>
      <c r="G903" s="14"/>
      <c r="H903" s="8"/>
    </row>
    <row r="904" spans="2:8" ht="36" customHeight="1">
      <c r="B904" s="8"/>
      <c r="D904" s="8"/>
      <c r="G904" s="14"/>
      <c r="H904" s="8"/>
    </row>
    <row r="905" spans="2:8" ht="36" customHeight="1">
      <c r="B905" s="8"/>
      <c r="D905" s="8"/>
      <c r="G905" s="14"/>
      <c r="H905" s="8"/>
    </row>
    <row r="906" spans="2:8" ht="36" customHeight="1">
      <c r="B906" s="8"/>
      <c r="D906" s="8"/>
      <c r="G906" s="14"/>
      <c r="H906" s="8"/>
    </row>
    <row r="907" spans="2:8" ht="36" customHeight="1">
      <c r="B907" s="8"/>
      <c r="D907" s="8"/>
      <c r="G907" s="14"/>
      <c r="H907" s="8"/>
    </row>
    <row r="908" spans="2:8" ht="36" customHeight="1">
      <c r="B908" s="8"/>
      <c r="D908" s="8"/>
      <c r="G908" s="14"/>
      <c r="H908" s="8"/>
    </row>
    <row r="909" spans="1:8" ht="36" customHeight="1">
      <c r="A909" s="7"/>
      <c r="B909" s="8"/>
      <c r="D909" s="8"/>
      <c r="G909" s="14"/>
      <c r="H909" s="8"/>
    </row>
    <row r="910" spans="1:8" ht="36" customHeight="1">
      <c r="A910" s="7"/>
      <c r="B910" s="8"/>
      <c r="D910" s="8"/>
      <c r="G910" s="14"/>
      <c r="H910" s="8"/>
    </row>
    <row r="911" spans="1:8" ht="36" customHeight="1">
      <c r="A911" s="7"/>
      <c r="B911" s="8"/>
      <c r="D911" s="8"/>
      <c r="G911" s="14"/>
      <c r="H911" s="8"/>
    </row>
    <row r="912" spans="1:8" ht="36" customHeight="1">
      <c r="A912" s="7"/>
      <c r="B912" s="8"/>
      <c r="D912" s="8"/>
      <c r="G912" s="14"/>
      <c r="H912" s="8"/>
    </row>
    <row r="913" spans="1:8" ht="36" customHeight="1">
      <c r="A913" s="7"/>
      <c r="B913" s="8"/>
      <c r="D913" s="8"/>
      <c r="G913" s="14"/>
      <c r="H913" s="8"/>
    </row>
    <row r="914" spans="1:8" ht="36" customHeight="1">
      <c r="A914" s="7"/>
      <c r="B914" s="8"/>
      <c r="D914" s="8"/>
      <c r="G914" s="14"/>
      <c r="H914" s="8"/>
    </row>
    <row r="915" spans="1:8" ht="36" customHeight="1">
      <c r="A915" s="7"/>
      <c r="B915" s="8"/>
      <c r="D915" s="8"/>
      <c r="G915" s="14"/>
      <c r="H915" s="8"/>
    </row>
    <row r="916" spans="1:8" ht="36" customHeight="1">
      <c r="A916" s="7"/>
      <c r="B916" s="8"/>
      <c r="D916" s="8"/>
      <c r="G916" s="14"/>
      <c r="H916" s="8"/>
    </row>
    <row r="917" spans="1:8" ht="36" customHeight="1">
      <c r="A917" s="7"/>
      <c r="B917" s="8"/>
      <c r="D917" s="8"/>
      <c r="G917" s="14"/>
      <c r="H917" s="8"/>
    </row>
    <row r="918" spans="1:8" ht="36" customHeight="1">
      <c r="A918" s="7"/>
      <c r="B918" s="8"/>
      <c r="D918" s="8"/>
      <c r="G918" s="14"/>
      <c r="H918" s="8"/>
    </row>
    <row r="919" spans="1:8" ht="36" customHeight="1">
      <c r="A919" s="7"/>
      <c r="B919" s="8"/>
      <c r="D919" s="8"/>
      <c r="G919" s="14"/>
      <c r="H919" s="8"/>
    </row>
    <row r="920" spans="1:8" ht="36" customHeight="1">
      <c r="A920" s="7"/>
      <c r="B920" s="8"/>
      <c r="D920" s="8"/>
      <c r="G920" s="14"/>
      <c r="H920" s="8"/>
    </row>
    <row r="921" spans="1:8" ht="36" customHeight="1">
      <c r="A921" s="7"/>
      <c r="B921" s="8"/>
      <c r="D921" s="8"/>
      <c r="G921" s="14"/>
      <c r="H921" s="8"/>
    </row>
    <row r="922" spans="1:8" ht="36" customHeight="1">
      <c r="A922" s="7"/>
      <c r="B922" s="8"/>
      <c r="D922" s="8"/>
      <c r="G922" s="14"/>
      <c r="H922" s="8"/>
    </row>
    <row r="923" spans="1:8" ht="36" customHeight="1">
      <c r="A923" s="7"/>
      <c r="B923" s="8"/>
      <c r="D923" s="8"/>
      <c r="G923" s="14"/>
      <c r="H923" s="8"/>
    </row>
    <row r="924" spans="1:8" ht="36" customHeight="1">
      <c r="A924" s="7"/>
      <c r="B924" s="8"/>
      <c r="D924" s="8"/>
      <c r="G924" s="14"/>
      <c r="H924" s="8"/>
    </row>
    <row r="925" spans="1:8" ht="36" customHeight="1">
      <c r="A925" s="7"/>
      <c r="B925" s="8"/>
      <c r="D925" s="8"/>
      <c r="G925" s="14"/>
      <c r="H925" s="8"/>
    </row>
    <row r="926" spans="1:8" ht="36" customHeight="1">
      <c r="A926" s="7"/>
      <c r="B926" s="8"/>
      <c r="D926" s="8"/>
      <c r="G926" s="14"/>
      <c r="H926" s="8"/>
    </row>
    <row r="927" spans="1:8" ht="36" customHeight="1">
      <c r="A927" s="7"/>
      <c r="B927" s="8"/>
      <c r="D927" s="8"/>
      <c r="G927" s="14"/>
      <c r="H927" s="8"/>
    </row>
    <row r="928" spans="1:8" ht="36" customHeight="1">
      <c r="A928" s="7"/>
      <c r="B928" s="8"/>
      <c r="D928" s="8"/>
      <c r="G928" s="14"/>
      <c r="H928" s="8"/>
    </row>
    <row r="929" spans="1:8" ht="36" customHeight="1">
      <c r="A929" s="7"/>
      <c r="B929" s="8"/>
      <c r="D929" s="8"/>
      <c r="G929" s="14"/>
      <c r="H929" s="8"/>
    </row>
    <row r="930" spans="1:8" ht="36" customHeight="1">
      <c r="A930" s="7"/>
      <c r="B930" s="8"/>
      <c r="D930" s="8"/>
      <c r="G930" s="14"/>
      <c r="H930" s="8"/>
    </row>
    <row r="931" spans="1:8" ht="36" customHeight="1">
      <c r="A931" s="7"/>
      <c r="B931" s="8"/>
      <c r="D931" s="8"/>
      <c r="G931" s="14"/>
      <c r="H931" s="8"/>
    </row>
    <row r="932" spans="1:8" ht="36" customHeight="1">
      <c r="A932" s="7"/>
      <c r="B932" s="8"/>
      <c r="D932" s="8"/>
      <c r="G932" s="14"/>
      <c r="H932" s="8"/>
    </row>
    <row r="933" spans="1:8" ht="36" customHeight="1">
      <c r="A933" s="7"/>
      <c r="B933" s="8"/>
      <c r="D933" s="8"/>
      <c r="G933" s="14"/>
      <c r="H933" s="8"/>
    </row>
    <row r="934" spans="1:8" ht="36" customHeight="1">
      <c r="A934" s="7"/>
      <c r="B934" s="8"/>
      <c r="D934" s="8"/>
      <c r="G934" s="14"/>
      <c r="H934" s="8"/>
    </row>
    <row r="935" spans="1:8" ht="36" customHeight="1">
      <c r="A935" s="7"/>
      <c r="B935" s="8"/>
      <c r="D935" s="8"/>
      <c r="G935" s="14"/>
      <c r="H935" s="8"/>
    </row>
    <row r="936" spans="1:8" ht="36" customHeight="1">
      <c r="A936" s="7"/>
      <c r="B936" s="8"/>
      <c r="D936" s="8"/>
      <c r="G936" s="14"/>
      <c r="H936" s="8"/>
    </row>
    <row r="937" spans="1:8" ht="36" customHeight="1">
      <c r="A937" s="7"/>
      <c r="B937" s="8"/>
      <c r="D937" s="8"/>
      <c r="G937" s="14"/>
      <c r="H937" s="8"/>
    </row>
    <row r="938" spans="1:8" ht="36" customHeight="1">
      <c r="A938" s="7"/>
      <c r="B938" s="8"/>
      <c r="D938" s="8"/>
      <c r="G938" s="14"/>
      <c r="H938" s="8"/>
    </row>
    <row r="939" spans="1:8" ht="36" customHeight="1">
      <c r="A939" s="7"/>
      <c r="B939" s="8"/>
      <c r="D939" s="8"/>
      <c r="G939" s="14"/>
      <c r="H939" s="8"/>
    </row>
    <row r="940" spans="1:8" ht="36" customHeight="1">
      <c r="A940" s="7"/>
      <c r="B940" s="8"/>
      <c r="D940" s="8"/>
      <c r="G940" s="14"/>
      <c r="H940" s="8"/>
    </row>
    <row r="941" spans="1:8" ht="36" customHeight="1">
      <c r="A941" s="7"/>
      <c r="B941" s="8"/>
      <c r="D941" s="8"/>
      <c r="G941" s="14"/>
      <c r="H941" s="8"/>
    </row>
    <row r="942" spans="1:8" ht="36" customHeight="1">
      <c r="A942" s="7"/>
      <c r="B942" s="8"/>
      <c r="D942" s="8"/>
      <c r="G942" s="14"/>
      <c r="H942" s="8"/>
    </row>
    <row r="943" spans="1:8" ht="36" customHeight="1">
      <c r="A943" s="7"/>
      <c r="B943" s="8"/>
      <c r="D943" s="8"/>
      <c r="G943" s="14"/>
      <c r="H943" s="8"/>
    </row>
    <row r="944" spans="1:8" ht="36" customHeight="1">
      <c r="A944" s="7"/>
      <c r="B944" s="8"/>
      <c r="D944" s="8"/>
      <c r="G944" s="14"/>
      <c r="H944" s="8"/>
    </row>
    <row r="945" spans="1:8" ht="36" customHeight="1">
      <c r="A945" s="7"/>
      <c r="B945" s="8"/>
      <c r="D945" s="8"/>
      <c r="G945" s="14"/>
      <c r="H945" s="8"/>
    </row>
    <row r="946" spans="1:8" ht="36" customHeight="1">
      <c r="A946" s="7"/>
      <c r="B946" s="8"/>
      <c r="D946" s="8"/>
      <c r="G946" s="14"/>
      <c r="H946" s="8"/>
    </row>
    <row r="947" spans="1:8" ht="36" customHeight="1">
      <c r="A947" s="7"/>
      <c r="B947" s="8"/>
      <c r="D947" s="8"/>
      <c r="G947" s="14"/>
      <c r="H947" s="8"/>
    </row>
    <row r="948" spans="1:8" ht="36" customHeight="1">
      <c r="A948" s="7"/>
      <c r="B948" s="8"/>
      <c r="D948" s="8"/>
      <c r="G948" s="14"/>
      <c r="H948" s="8"/>
    </row>
    <row r="949" spans="1:8" ht="36" customHeight="1">
      <c r="A949" s="7"/>
      <c r="B949" s="8"/>
      <c r="D949" s="8"/>
      <c r="G949" s="14"/>
      <c r="H949" s="8"/>
    </row>
    <row r="950" spans="1:8" ht="36" customHeight="1">
      <c r="A950" s="7"/>
      <c r="B950" s="8"/>
      <c r="D950" s="8"/>
      <c r="G950" s="14"/>
      <c r="H950" s="8"/>
    </row>
    <row r="951" spans="1:8" ht="36" customHeight="1">
      <c r="A951" s="7"/>
      <c r="B951" s="8"/>
      <c r="D951" s="8"/>
      <c r="G951" s="14"/>
      <c r="H951" s="8"/>
    </row>
    <row r="952" spans="1:8" ht="36" customHeight="1">
      <c r="A952" s="7"/>
      <c r="B952" s="8"/>
      <c r="D952" s="8"/>
      <c r="G952" s="14"/>
      <c r="H952" s="8"/>
    </row>
    <row r="953" spans="1:8" ht="36" customHeight="1">
      <c r="A953" s="7"/>
      <c r="B953" s="8"/>
      <c r="D953" s="8"/>
      <c r="G953" s="14"/>
      <c r="H953" s="8"/>
    </row>
    <row r="954" spans="1:8" ht="36" customHeight="1">
      <c r="A954" s="7"/>
      <c r="B954" s="8"/>
      <c r="D954" s="8"/>
      <c r="G954" s="14"/>
      <c r="H954" s="8"/>
    </row>
    <row r="955" spans="1:8" ht="36" customHeight="1">
      <c r="A955" s="7"/>
      <c r="B955" s="8"/>
      <c r="D955" s="8"/>
      <c r="G955" s="14"/>
      <c r="H955" s="8"/>
    </row>
    <row r="956" spans="1:8" ht="36" customHeight="1">
      <c r="A956" s="7"/>
      <c r="B956" s="8"/>
      <c r="D956" s="8"/>
      <c r="G956" s="14"/>
      <c r="H956" s="8"/>
    </row>
    <row r="957" spans="1:8" ht="36" customHeight="1">
      <c r="A957" s="7"/>
      <c r="B957" s="8"/>
      <c r="D957" s="8"/>
      <c r="G957" s="14"/>
      <c r="H957" s="8"/>
    </row>
    <row r="958" spans="1:8" ht="36" customHeight="1">
      <c r="A958" s="7"/>
      <c r="B958" s="8"/>
      <c r="D958" s="8"/>
      <c r="G958" s="14"/>
      <c r="H958" s="8"/>
    </row>
    <row r="959" spans="1:8" ht="36" customHeight="1">
      <c r="A959" s="7"/>
      <c r="B959" s="8"/>
      <c r="D959" s="8"/>
      <c r="G959" s="14"/>
      <c r="H959" s="8"/>
    </row>
    <row r="960" spans="1:8" ht="36" customHeight="1">
      <c r="A960" s="7"/>
      <c r="B960" s="8"/>
      <c r="D960" s="8"/>
      <c r="G960" s="14"/>
      <c r="H960" s="8"/>
    </row>
    <row r="961" spans="1:8" ht="36" customHeight="1">
      <c r="A961" s="7"/>
      <c r="B961" s="8"/>
      <c r="D961" s="8"/>
      <c r="G961" s="14"/>
      <c r="H961" s="8"/>
    </row>
    <row r="962" spans="1:8" ht="36" customHeight="1">
      <c r="A962" s="7"/>
      <c r="B962" s="8"/>
      <c r="D962" s="8"/>
      <c r="G962" s="14"/>
      <c r="H962" s="8"/>
    </row>
    <row r="963" spans="1:8" ht="36" customHeight="1">
      <c r="A963" s="7"/>
      <c r="B963" s="8"/>
      <c r="D963" s="8"/>
      <c r="G963" s="14"/>
      <c r="H963" s="8"/>
    </row>
    <row r="964" spans="1:8" ht="36" customHeight="1">
      <c r="A964" s="7"/>
      <c r="B964" s="8"/>
      <c r="D964" s="8"/>
      <c r="G964" s="14"/>
      <c r="H964" s="8"/>
    </row>
    <row r="965" spans="1:8" ht="36" customHeight="1">
      <c r="A965" s="7"/>
      <c r="B965" s="8"/>
      <c r="D965" s="8"/>
      <c r="G965" s="14"/>
      <c r="H965" s="8"/>
    </row>
    <row r="966" spans="1:8" ht="36" customHeight="1">
      <c r="A966" s="7"/>
      <c r="B966" s="8"/>
      <c r="D966" s="8"/>
      <c r="G966" s="14"/>
      <c r="H966" s="8"/>
    </row>
    <row r="967" spans="1:8" ht="36" customHeight="1">
      <c r="A967" s="7"/>
      <c r="B967" s="8"/>
      <c r="D967" s="8"/>
      <c r="G967" s="14"/>
      <c r="H967" s="8"/>
    </row>
    <row r="968" spans="1:8" ht="36" customHeight="1">
      <c r="A968" s="7"/>
      <c r="B968" s="8"/>
      <c r="D968" s="8"/>
      <c r="G968" s="14"/>
      <c r="H968" s="8"/>
    </row>
    <row r="969" spans="1:8" ht="36" customHeight="1">
      <c r="A969" s="7"/>
      <c r="B969" s="8"/>
      <c r="D969" s="8"/>
      <c r="G969" s="14"/>
      <c r="H969" s="8"/>
    </row>
    <row r="970" spans="1:8" ht="36" customHeight="1">
      <c r="A970" s="7"/>
      <c r="B970" s="8"/>
      <c r="D970" s="8"/>
      <c r="G970" s="14"/>
      <c r="H970" s="8"/>
    </row>
    <row r="971" spans="1:8" ht="36" customHeight="1">
      <c r="A971" s="7"/>
      <c r="B971" s="8"/>
      <c r="D971" s="8"/>
      <c r="G971" s="14"/>
      <c r="H971" s="8"/>
    </row>
    <row r="972" spans="1:8" ht="36" customHeight="1">
      <c r="A972" s="7"/>
      <c r="B972" s="8"/>
      <c r="D972" s="8"/>
      <c r="G972" s="14"/>
      <c r="H972" s="8"/>
    </row>
    <row r="973" spans="1:8" ht="36" customHeight="1">
      <c r="A973" s="7"/>
      <c r="B973" s="8"/>
      <c r="D973" s="8"/>
      <c r="G973" s="14"/>
      <c r="H973" s="8"/>
    </row>
    <row r="974" spans="1:8" ht="36" customHeight="1">
      <c r="A974" s="7"/>
      <c r="B974" s="8"/>
      <c r="D974" s="8"/>
      <c r="G974" s="14"/>
      <c r="H974" s="8"/>
    </row>
    <row r="975" spans="1:8" ht="36" customHeight="1">
      <c r="A975" s="7"/>
      <c r="B975" s="8"/>
      <c r="D975" s="8"/>
      <c r="G975" s="14"/>
      <c r="H975" s="8"/>
    </row>
    <row r="976" spans="1:8" ht="36" customHeight="1">
      <c r="A976" s="7"/>
      <c r="B976" s="8"/>
      <c r="D976" s="8"/>
      <c r="G976" s="14"/>
      <c r="H976" s="8"/>
    </row>
    <row r="977" spans="1:8" ht="36" customHeight="1">
      <c r="A977" s="7"/>
      <c r="B977" s="8"/>
      <c r="D977" s="8"/>
      <c r="G977" s="14"/>
      <c r="H977" s="8"/>
    </row>
    <row r="978" spans="1:8" ht="36" customHeight="1">
      <c r="A978" s="7"/>
      <c r="B978" s="8"/>
      <c r="D978" s="8"/>
      <c r="G978" s="14"/>
      <c r="H978" s="8"/>
    </row>
    <row r="979" spans="1:8" ht="36" customHeight="1">
      <c r="A979" s="7"/>
      <c r="B979" s="8"/>
      <c r="D979" s="8"/>
      <c r="G979" s="14"/>
      <c r="H979" s="8"/>
    </row>
    <row r="980" spans="1:8" ht="36" customHeight="1">
      <c r="A980" s="7"/>
      <c r="B980" s="8"/>
      <c r="D980" s="8"/>
      <c r="G980" s="14"/>
      <c r="H980" s="8"/>
    </row>
    <row r="981" spans="1:8" ht="36" customHeight="1">
      <c r="A981" s="7"/>
      <c r="B981" s="8"/>
      <c r="D981" s="8"/>
      <c r="G981" s="14"/>
      <c r="H981" s="8"/>
    </row>
    <row r="982" spans="1:8" ht="36" customHeight="1">
      <c r="A982" s="7"/>
      <c r="B982" s="8"/>
      <c r="D982" s="8"/>
      <c r="G982" s="14"/>
      <c r="H982" s="8"/>
    </row>
    <row r="983" spans="1:8" ht="36" customHeight="1">
      <c r="A983" s="7"/>
      <c r="B983" s="8"/>
      <c r="D983" s="8"/>
      <c r="G983" s="14"/>
      <c r="H983" s="8"/>
    </row>
    <row r="984" spans="1:8" ht="36" customHeight="1">
      <c r="A984" s="7"/>
      <c r="B984" s="8"/>
      <c r="D984" s="8"/>
      <c r="G984" s="14"/>
      <c r="H984" s="8"/>
    </row>
    <row r="985" spans="1:8" ht="36" customHeight="1">
      <c r="A985" s="7"/>
      <c r="B985" s="8"/>
      <c r="D985" s="8"/>
      <c r="G985" s="14"/>
      <c r="H985" s="8"/>
    </row>
    <row r="986" spans="1:8" ht="36" customHeight="1">
      <c r="A986" s="7"/>
      <c r="B986" s="8"/>
      <c r="D986" s="8"/>
      <c r="G986" s="14"/>
      <c r="H986" s="8"/>
    </row>
    <row r="987" spans="1:8" ht="36" customHeight="1">
      <c r="A987" s="7"/>
      <c r="B987" s="8"/>
      <c r="D987" s="8"/>
      <c r="G987" s="14"/>
      <c r="H987" s="8"/>
    </row>
    <row r="988" spans="1:8" ht="36" customHeight="1">
      <c r="A988" s="7"/>
      <c r="B988" s="8"/>
      <c r="D988" s="8"/>
      <c r="G988" s="14"/>
      <c r="H988" s="8"/>
    </row>
    <row r="989" spans="1:8" ht="36" customHeight="1">
      <c r="A989" s="7"/>
      <c r="B989" s="8"/>
      <c r="D989" s="8"/>
      <c r="G989" s="14"/>
      <c r="H989" s="8"/>
    </row>
    <row r="990" spans="1:8" ht="36" customHeight="1">
      <c r="A990" s="7"/>
      <c r="B990" s="8"/>
      <c r="D990" s="8"/>
      <c r="G990" s="14"/>
      <c r="H990" s="8"/>
    </row>
    <row r="991" spans="1:8" ht="36" customHeight="1">
      <c r="A991" s="7"/>
      <c r="B991" s="8"/>
      <c r="D991" s="8"/>
      <c r="G991" s="14"/>
      <c r="H991" s="8"/>
    </row>
    <row r="992" spans="1:8" ht="36" customHeight="1">
      <c r="A992" s="7"/>
      <c r="B992" s="8"/>
      <c r="D992" s="8"/>
      <c r="G992" s="14"/>
      <c r="H992" s="8"/>
    </row>
    <row r="993" spans="1:8" ht="36" customHeight="1">
      <c r="A993" s="7"/>
      <c r="B993" s="8"/>
      <c r="D993" s="8"/>
      <c r="G993" s="14"/>
      <c r="H993" s="8"/>
    </row>
    <row r="994" spans="1:8" ht="36" customHeight="1">
      <c r="A994" s="7"/>
      <c r="B994" s="8"/>
      <c r="D994" s="8"/>
      <c r="G994" s="14"/>
      <c r="H994" s="8"/>
    </row>
    <row r="995" spans="1:8" ht="36" customHeight="1">
      <c r="A995" s="7"/>
      <c r="B995" s="8"/>
      <c r="D995" s="8"/>
      <c r="G995" s="14"/>
      <c r="H995" s="8"/>
    </row>
    <row r="996" spans="1:8" ht="36" customHeight="1">
      <c r="A996" s="7"/>
      <c r="B996" s="8"/>
      <c r="D996" s="8"/>
      <c r="G996" s="14"/>
      <c r="H996" s="8"/>
    </row>
    <row r="997" spans="1:8" ht="36" customHeight="1">
      <c r="A997" s="7"/>
      <c r="B997" s="8"/>
      <c r="D997" s="8"/>
      <c r="G997" s="14"/>
      <c r="H997" s="8"/>
    </row>
    <row r="998" spans="1:8" ht="36" customHeight="1">
      <c r="A998" s="7"/>
      <c r="B998" s="8"/>
      <c r="D998" s="8"/>
      <c r="G998" s="14"/>
      <c r="H998" s="8"/>
    </row>
    <row r="999" spans="1:8" ht="36" customHeight="1">
      <c r="A999" s="7"/>
      <c r="B999" s="8"/>
      <c r="D999" s="8"/>
      <c r="G999" s="14"/>
      <c r="H999" s="8"/>
    </row>
    <row r="1000" spans="1:8" ht="36" customHeight="1">
      <c r="A1000" s="7"/>
      <c r="B1000" s="8"/>
      <c r="D1000" s="8"/>
      <c r="G1000" s="14"/>
      <c r="H1000" s="8"/>
    </row>
    <row r="1001" spans="1:8" ht="36" customHeight="1">
      <c r="A1001" s="7"/>
      <c r="B1001" s="8"/>
      <c r="D1001" s="8"/>
      <c r="G1001" s="14"/>
      <c r="H1001" s="8"/>
    </row>
    <row r="1002" spans="1:8" ht="36" customHeight="1">
      <c r="A1002" s="7"/>
      <c r="B1002" s="8"/>
      <c r="D1002" s="8"/>
      <c r="G1002" s="14"/>
      <c r="H1002" s="8"/>
    </row>
    <row r="1003" spans="1:8" ht="36" customHeight="1">
      <c r="A1003" s="7"/>
      <c r="B1003" s="8"/>
      <c r="D1003" s="8"/>
      <c r="G1003" s="14"/>
      <c r="H1003" s="8"/>
    </row>
    <row r="1004" spans="1:8" ht="36" customHeight="1">
      <c r="A1004" s="7"/>
      <c r="B1004" s="8"/>
      <c r="D1004" s="8"/>
      <c r="G1004" s="14"/>
      <c r="H1004" s="8"/>
    </row>
    <row r="1005" spans="1:8" ht="36" customHeight="1">
      <c r="A1005" s="7"/>
      <c r="B1005" s="8"/>
      <c r="D1005" s="8"/>
      <c r="G1005" s="14"/>
      <c r="H1005" s="8"/>
    </row>
    <row r="1006" spans="1:8" ht="36" customHeight="1">
      <c r="A1006" s="7"/>
      <c r="B1006" s="8"/>
      <c r="D1006" s="8"/>
      <c r="G1006" s="14"/>
      <c r="H1006" s="8"/>
    </row>
    <row r="1007" spans="1:8" ht="36" customHeight="1">
      <c r="A1007" s="7"/>
      <c r="B1007" s="8"/>
      <c r="D1007" s="8"/>
      <c r="G1007" s="14"/>
      <c r="H1007" s="8"/>
    </row>
    <row r="1008" spans="1:8" ht="36" customHeight="1">
      <c r="A1008" s="7"/>
      <c r="B1008" s="8"/>
      <c r="D1008" s="8"/>
      <c r="G1008" s="14"/>
      <c r="H1008" s="8"/>
    </row>
    <row r="1009" spans="1:8" ht="36" customHeight="1">
      <c r="A1009" s="7"/>
      <c r="B1009" s="8"/>
      <c r="D1009" s="8"/>
      <c r="G1009" s="14"/>
      <c r="H1009" s="8"/>
    </row>
    <row r="1010" spans="1:8" ht="36" customHeight="1">
      <c r="A1010" s="7"/>
      <c r="B1010" s="8"/>
      <c r="D1010" s="8"/>
      <c r="G1010" s="14"/>
      <c r="H1010" s="8"/>
    </row>
    <row r="1011" spans="1:8" ht="36" customHeight="1">
      <c r="A1011" s="7"/>
      <c r="B1011" s="8"/>
      <c r="D1011" s="8"/>
      <c r="G1011" s="14"/>
      <c r="H1011" s="8"/>
    </row>
    <row r="1012" spans="1:8" ht="36" customHeight="1">
      <c r="A1012" s="7"/>
      <c r="B1012" s="8"/>
      <c r="D1012" s="8"/>
      <c r="G1012" s="14"/>
      <c r="H1012" s="8"/>
    </row>
    <row r="1013" spans="1:8" ht="36" customHeight="1">
      <c r="A1013" s="7"/>
      <c r="B1013" s="8"/>
      <c r="D1013" s="8"/>
      <c r="G1013" s="14"/>
      <c r="H1013" s="8"/>
    </row>
    <row r="1014" spans="1:8" ht="36" customHeight="1">
      <c r="A1014" s="7"/>
      <c r="B1014" s="8"/>
      <c r="D1014" s="8"/>
      <c r="G1014" s="14"/>
      <c r="H1014" s="8"/>
    </row>
    <row r="1015" spans="1:8" ht="36" customHeight="1">
      <c r="A1015" s="7"/>
      <c r="B1015" s="8"/>
      <c r="D1015" s="8"/>
      <c r="G1015" s="14"/>
      <c r="H1015" s="8"/>
    </row>
    <row r="1016" spans="1:8" ht="36" customHeight="1">
      <c r="A1016" s="7"/>
      <c r="B1016" s="8"/>
      <c r="D1016" s="8"/>
      <c r="G1016" s="14"/>
      <c r="H1016" s="8"/>
    </row>
    <row r="1017" spans="1:8" ht="36" customHeight="1">
      <c r="A1017" s="7"/>
      <c r="B1017" s="8"/>
      <c r="D1017" s="8"/>
      <c r="G1017" s="14"/>
      <c r="H1017" s="8"/>
    </row>
    <row r="1018" spans="1:8" ht="36" customHeight="1">
      <c r="A1018" s="7"/>
      <c r="B1018" s="8"/>
      <c r="D1018" s="8"/>
      <c r="G1018" s="14"/>
      <c r="H1018" s="8"/>
    </row>
    <row r="1019" spans="1:8" ht="36" customHeight="1">
      <c r="A1019" s="7"/>
      <c r="B1019" s="8"/>
      <c r="D1019" s="8"/>
      <c r="G1019" s="14"/>
      <c r="H1019" s="8"/>
    </row>
    <row r="1020" spans="1:8" ht="36" customHeight="1">
      <c r="A1020" s="7"/>
      <c r="B1020" s="8"/>
      <c r="D1020" s="8"/>
      <c r="G1020" s="14"/>
      <c r="H1020" s="8"/>
    </row>
    <row r="1021" spans="1:8" ht="36" customHeight="1">
      <c r="A1021" s="7"/>
      <c r="B1021" s="8"/>
      <c r="D1021" s="8"/>
      <c r="G1021" s="14"/>
      <c r="H1021" s="8"/>
    </row>
    <row r="1022" spans="1:8" ht="36" customHeight="1">
      <c r="A1022" s="7"/>
      <c r="B1022" s="8"/>
      <c r="D1022" s="8"/>
      <c r="G1022" s="14"/>
      <c r="H1022" s="8"/>
    </row>
    <row r="1023" spans="1:8" ht="36" customHeight="1">
      <c r="A1023" s="7"/>
      <c r="B1023" s="8"/>
      <c r="D1023" s="8"/>
      <c r="G1023" s="14"/>
      <c r="H1023" s="8"/>
    </row>
    <row r="1024" spans="1:8" ht="36" customHeight="1">
      <c r="A1024" s="7"/>
      <c r="B1024" s="8"/>
      <c r="D1024" s="8"/>
      <c r="G1024" s="14"/>
      <c r="H1024" s="8"/>
    </row>
    <row r="1025" spans="1:8" ht="36" customHeight="1">
      <c r="A1025" s="7"/>
      <c r="B1025" s="8"/>
      <c r="D1025" s="8"/>
      <c r="G1025" s="14"/>
      <c r="H1025" s="8"/>
    </row>
    <row r="1026" spans="1:8" ht="36" customHeight="1">
      <c r="A1026" s="7"/>
      <c r="B1026" s="8"/>
      <c r="D1026" s="8"/>
      <c r="G1026" s="14"/>
      <c r="H1026" s="8"/>
    </row>
    <row r="1027" spans="1:8" ht="36" customHeight="1">
      <c r="A1027" s="7"/>
      <c r="B1027" s="8"/>
      <c r="D1027" s="8"/>
      <c r="G1027" s="14"/>
      <c r="H1027" s="8"/>
    </row>
    <row r="1028" spans="1:8" ht="36" customHeight="1">
      <c r="A1028" s="7"/>
      <c r="B1028" s="8"/>
      <c r="D1028" s="8"/>
      <c r="G1028" s="14"/>
      <c r="H1028" s="8"/>
    </row>
    <row r="1029" spans="1:8" ht="36" customHeight="1">
      <c r="A1029" s="7"/>
      <c r="B1029" s="8"/>
      <c r="D1029" s="8"/>
      <c r="G1029" s="14"/>
      <c r="H1029" s="8"/>
    </row>
    <row r="1030" spans="1:8" ht="36" customHeight="1">
      <c r="A1030" s="7"/>
      <c r="B1030" s="8"/>
      <c r="D1030" s="8"/>
      <c r="G1030" s="14"/>
      <c r="H1030" s="8"/>
    </row>
    <row r="1031" spans="1:8" ht="36" customHeight="1">
      <c r="A1031" s="7"/>
      <c r="B1031" s="8"/>
      <c r="D1031" s="8"/>
      <c r="G1031" s="14"/>
      <c r="H1031" s="8"/>
    </row>
    <row r="1032" spans="1:8" ht="36" customHeight="1">
      <c r="A1032" s="7"/>
      <c r="B1032" s="8"/>
      <c r="D1032" s="8"/>
      <c r="G1032" s="14"/>
      <c r="H1032" s="8"/>
    </row>
    <row r="1033" spans="1:8" ht="36" customHeight="1">
      <c r="A1033" s="7"/>
      <c r="B1033" s="8"/>
      <c r="D1033" s="8"/>
      <c r="G1033" s="14"/>
      <c r="H1033" s="8"/>
    </row>
    <row r="1034" spans="1:8" ht="36" customHeight="1">
      <c r="A1034" s="7"/>
      <c r="B1034" s="8"/>
      <c r="D1034" s="8"/>
      <c r="G1034" s="14"/>
      <c r="H1034" s="8"/>
    </row>
    <row r="1035" spans="1:8" ht="36" customHeight="1">
      <c r="A1035" s="7"/>
      <c r="B1035" s="8"/>
      <c r="D1035" s="8"/>
      <c r="G1035" s="14"/>
      <c r="H1035" s="8"/>
    </row>
    <row r="1036" spans="1:8" ht="36" customHeight="1">
      <c r="A1036" s="7"/>
      <c r="B1036" s="8"/>
      <c r="D1036" s="8"/>
      <c r="G1036" s="14"/>
      <c r="H1036" s="8"/>
    </row>
    <row r="1037" spans="1:8" ht="36" customHeight="1">
      <c r="A1037" s="7"/>
      <c r="B1037" s="8"/>
      <c r="D1037" s="8"/>
      <c r="G1037" s="14"/>
      <c r="H1037" s="8"/>
    </row>
    <row r="1038" spans="1:8" ht="36" customHeight="1">
      <c r="A1038" s="7"/>
      <c r="B1038" s="8"/>
      <c r="D1038" s="8"/>
      <c r="G1038" s="14"/>
      <c r="H1038" s="8"/>
    </row>
    <row r="1039" spans="1:8" ht="36" customHeight="1">
      <c r="A1039" s="7"/>
      <c r="B1039" s="8"/>
      <c r="D1039" s="8"/>
      <c r="G1039" s="14"/>
      <c r="H1039" s="8"/>
    </row>
    <row r="1040" spans="1:8" ht="36" customHeight="1">
      <c r="A1040" s="7"/>
      <c r="B1040" s="8"/>
      <c r="D1040" s="8"/>
      <c r="G1040" s="14"/>
      <c r="H1040" s="8"/>
    </row>
    <row r="1041" spans="1:8" ht="36" customHeight="1">
      <c r="A1041" s="7"/>
      <c r="B1041" s="8"/>
      <c r="D1041" s="8"/>
      <c r="G1041" s="14"/>
      <c r="H1041" s="8"/>
    </row>
    <row r="1042" spans="1:8" ht="36" customHeight="1">
      <c r="A1042" s="7"/>
      <c r="B1042" s="8"/>
      <c r="D1042" s="8"/>
      <c r="G1042" s="14"/>
      <c r="H1042" s="8"/>
    </row>
    <row r="1043" spans="1:8" ht="36" customHeight="1">
      <c r="A1043" s="7"/>
      <c r="B1043" s="8"/>
      <c r="D1043" s="8"/>
      <c r="G1043" s="14"/>
      <c r="H1043" s="8"/>
    </row>
    <row r="1044" spans="1:8" ht="36" customHeight="1">
      <c r="A1044" s="7"/>
      <c r="B1044" s="8"/>
      <c r="D1044" s="8"/>
      <c r="G1044" s="14"/>
      <c r="H1044" s="8"/>
    </row>
    <row r="1045" spans="1:8" ht="36" customHeight="1">
      <c r="A1045" s="7"/>
      <c r="B1045" s="8"/>
      <c r="D1045" s="8"/>
      <c r="G1045" s="14"/>
      <c r="H1045" s="8"/>
    </row>
    <row r="1046" spans="1:8" ht="36" customHeight="1">
      <c r="A1046" s="7"/>
      <c r="B1046" s="8"/>
      <c r="D1046" s="8"/>
      <c r="G1046" s="14"/>
      <c r="H1046" s="8"/>
    </row>
    <row r="1047" spans="1:8" ht="36" customHeight="1">
      <c r="A1047" s="7"/>
      <c r="B1047" s="8"/>
      <c r="D1047" s="8"/>
      <c r="G1047" s="14"/>
      <c r="H1047" s="8"/>
    </row>
    <row r="1048" spans="1:8" ht="36" customHeight="1">
      <c r="A1048" s="7"/>
      <c r="B1048" s="8"/>
      <c r="D1048" s="8"/>
      <c r="G1048" s="14"/>
      <c r="H1048" s="8"/>
    </row>
    <row r="1049" spans="1:8" ht="36" customHeight="1">
      <c r="A1049" s="7"/>
      <c r="B1049" s="8"/>
      <c r="D1049" s="8"/>
      <c r="G1049" s="14"/>
      <c r="H1049" s="8"/>
    </row>
    <row r="1050" spans="1:8" ht="36" customHeight="1">
      <c r="A1050" s="7"/>
      <c r="B1050" s="8"/>
      <c r="D1050" s="8"/>
      <c r="G1050" s="14"/>
      <c r="H1050" s="8"/>
    </row>
    <row r="1051" spans="1:8" ht="36" customHeight="1">
      <c r="A1051" s="7"/>
      <c r="B1051" s="8"/>
      <c r="D1051" s="8"/>
      <c r="G1051" s="14"/>
      <c r="H1051" s="8"/>
    </row>
    <row r="1052" spans="1:8" ht="36" customHeight="1">
      <c r="A1052" s="7"/>
      <c r="B1052" s="8"/>
      <c r="D1052" s="8"/>
      <c r="G1052" s="14"/>
      <c r="H1052" s="8"/>
    </row>
    <row r="1053" spans="1:8" ht="36" customHeight="1">
      <c r="A1053" s="7"/>
      <c r="B1053" s="8"/>
      <c r="D1053" s="8"/>
      <c r="G1053" s="14"/>
      <c r="H1053" s="8"/>
    </row>
    <row r="1054" spans="1:8" ht="36" customHeight="1">
      <c r="A1054" s="7"/>
      <c r="B1054" s="8"/>
      <c r="D1054" s="8"/>
      <c r="G1054" s="14"/>
      <c r="H1054" s="8"/>
    </row>
    <row r="1055" spans="1:8" ht="36" customHeight="1">
      <c r="A1055" s="7"/>
      <c r="B1055" s="8"/>
      <c r="D1055" s="8"/>
      <c r="G1055" s="14"/>
      <c r="H1055" s="8"/>
    </row>
    <row r="1056" spans="1:8" ht="36" customHeight="1">
      <c r="A1056" s="7"/>
      <c r="B1056" s="8"/>
      <c r="D1056" s="8"/>
      <c r="G1056" s="14"/>
      <c r="H1056" s="8"/>
    </row>
    <row r="1057" spans="1:8" ht="36" customHeight="1">
      <c r="A1057" s="7"/>
      <c r="B1057" s="8"/>
      <c r="D1057" s="8"/>
      <c r="G1057" s="14"/>
      <c r="H1057" s="8"/>
    </row>
    <row r="1058" spans="1:8" ht="36" customHeight="1">
      <c r="A1058" s="7"/>
      <c r="B1058" s="8"/>
      <c r="D1058" s="8"/>
      <c r="G1058" s="14"/>
      <c r="H1058" s="8"/>
    </row>
    <row r="1059" spans="1:8" ht="36" customHeight="1">
      <c r="A1059" s="7"/>
      <c r="B1059" s="8"/>
      <c r="D1059" s="8"/>
      <c r="G1059" s="14"/>
      <c r="H1059" s="8"/>
    </row>
    <row r="1060" spans="1:8" ht="36" customHeight="1">
      <c r="A1060" s="7"/>
      <c r="B1060" s="8"/>
      <c r="D1060" s="8"/>
      <c r="G1060" s="14"/>
      <c r="H1060" s="8"/>
    </row>
    <row r="1061" spans="1:8" ht="36" customHeight="1">
      <c r="A1061" s="7"/>
      <c r="B1061" s="8"/>
      <c r="D1061" s="8"/>
      <c r="G1061" s="14"/>
      <c r="H1061" s="8"/>
    </row>
    <row r="1062" spans="1:8" ht="36" customHeight="1">
      <c r="A1062" s="7"/>
      <c r="B1062" s="8"/>
      <c r="D1062" s="8"/>
      <c r="G1062" s="14"/>
      <c r="H1062" s="8"/>
    </row>
    <row r="1063" spans="1:8" ht="36" customHeight="1">
      <c r="A1063" s="7"/>
      <c r="B1063" s="8"/>
      <c r="D1063" s="8"/>
      <c r="G1063" s="14"/>
      <c r="H1063" s="8"/>
    </row>
    <row r="1064" spans="1:8" ht="36" customHeight="1">
      <c r="A1064" s="7"/>
      <c r="B1064" s="8"/>
      <c r="D1064" s="8"/>
      <c r="G1064" s="14"/>
      <c r="H1064" s="8"/>
    </row>
    <row r="1065" spans="1:8" ht="36" customHeight="1">
      <c r="A1065" s="7"/>
      <c r="B1065" s="8"/>
      <c r="D1065" s="8"/>
      <c r="G1065" s="14"/>
      <c r="H1065" s="8"/>
    </row>
    <row r="1066" spans="1:8" ht="36" customHeight="1">
      <c r="A1066" s="7"/>
      <c r="B1066" s="8"/>
      <c r="D1066" s="8"/>
      <c r="G1066" s="14"/>
      <c r="H1066" s="8"/>
    </row>
    <row r="1067" spans="1:8" ht="36" customHeight="1">
      <c r="A1067" s="7"/>
      <c r="B1067" s="8"/>
      <c r="D1067" s="8"/>
      <c r="G1067" s="14"/>
      <c r="H1067" s="8"/>
    </row>
    <row r="1068" spans="1:8" ht="36" customHeight="1">
      <c r="A1068" s="7"/>
      <c r="B1068" s="8"/>
      <c r="D1068" s="8"/>
      <c r="G1068" s="14"/>
      <c r="H1068" s="8"/>
    </row>
    <row r="1069" spans="1:8" ht="36" customHeight="1">
      <c r="A1069" s="7"/>
      <c r="B1069" s="8"/>
      <c r="D1069" s="8"/>
      <c r="G1069" s="14"/>
      <c r="H1069" s="8"/>
    </row>
    <row r="1070" spans="1:8" ht="36" customHeight="1">
      <c r="A1070" s="7"/>
      <c r="B1070" s="8"/>
      <c r="D1070" s="8"/>
      <c r="G1070" s="14"/>
      <c r="H1070" s="8"/>
    </row>
    <row r="1071" spans="1:8" ht="36" customHeight="1">
      <c r="A1071" s="7"/>
      <c r="B1071" s="8"/>
      <c r="D1071" s="8"/>
      <c r="G1071" s="14"/>
      <c r="H1071" s="8"/>
    </row>
    <row r="1072" spans="1:8" ht="36" customHeight="1">
      <c r="A1072" s="7"/>
      <c r="B1072" s="8"/>
      <c r="D1072" s="8"/>
      <c r="G1072" s="14"/>
      <c r="H1072" s="8"/>
    </row>
    <row r="1073" spans="1:8" ht="36" customHeight="1">
      <c r="A1073" s="7"/>
      <c r="B1073" s="8"/>
      <c r="D1073" s="8"/>
      <c r="G1073" s="14"/>
      <c r="H1073" s="8"/>
    </row>
    <row r="1074" spans="1:8" ht="36" customHeight="1">
      <c r="A1074" s="7"/>
      <c r="B1074" s="8"/>
      <c r="D1074" s="8"/>
      <c r="G1074" s="14"/>
      <c r="H1074" s="8"/>
    </row>
    <row r="1075" spans="1:8" ht="36" customHeight="1">
      <c r="A1075" s="7"/>
      <c r="B1075" s="8"/>
      <c r="D1075" s="8"/>
      <c r="G1075" s="14"/>
      <c r="H1075" s="8"/>
    </row>
    <row r="1076" spans="1:8" ht="36" customHeight="1">
      <c r="A1076" s="7"/>
      <c r="B1076" s="8"/>
      <c r="D1076" s="8"/>
      <c r="G1076" s="14"/>
      <c r="H1076" s="8"/>
    </row>
    <row r="1077" spans="1:8" ht="36" customHeight="1">
      <c r="A1077" s="7"/>
      <c r="B1077" s="8"/>
      <c r="D1077" s="8"/>
      <c r="G1077" s="14"/>
      <c r="H1077" s="8"/>
    </row>
    <row r="1078" spans="1:8" ht="36" customHeight="1">
      <c r="A1078" s="7"/>
      <c r="B1078" s="8"/>
      <c r="D1078" s="8"/>
      <c r="G1078" s="14"/>
      <c r="H1078" s="8"/>
    </row>
    <row r="1079" spans="1:8" ht="36" customHeight="1">
      <c r="A1079" s="7"/>
      <c r="B1079" s="8"/>
      <c r="D1079" s="8"/>
      <c r="G1079" s="14"/>
      <c r="H1079" s="8"/>
    </row>
    <row r="1080" spans="1:8" ht="36" customHeight="1">
      <c r="A1080" s="7"/>
      <c r="B1080" s="8"/>
      <c r="D1080" s="8"/>
      <c r="G1080" s="14"/>
      <c r="H1080" s="8"/>
    </row>
    <row r="1081" spans="1:8" ht="36" customHeight="1">
      <c r="A1081" s="7"/>
      <c r="B1081" s="8"/>
      <c r="D1081" s="8"/>
      <c r="G1081" s="14"/>
      <c r="H1081" s="8"/>
    </row>
    <row r="1082" spans="1:8" ht="36" customHeight="1">
      <c r="A1082" s="7"/>
      <c r="B1082" s="8"/>
      <c r="D1082" s="8"/>
      <c r="G1082" s="14"/>
      <c r="H1082" s="8"/>
    </row>
    <row r="1083" spans="1:8" ht="36" customHeight="1">
      <c r="A1083" s="7"/>
      <c r="B1083" s="8"/>
      <c r="D1083" s="8"/>
      <c r="G1083" s="14"/>
      <c r="H1083" s="8"/>
    </row>
    <row r="1084" spans="1:8" ht="36" customHeight="1">
      <c r="A1084" s="7"/>
      <c r="B1084" s="8"/>
      <c r="D1084" s="8"/>
      <c r="G1084" s="14"/>
      <c r="H1084" s="8"/>
    </row>
    <row r="1085" spans="1:8" ht="36" customHeight="1">
      <c r="A1085" s="7"/>
      <c r="B1085" s="8"/>
      <c r="D1085" s="8"/>
      <c r="G1085" s="14"/>
      <c r="H1085" s="8"/>
    </row>
    <row r="1086" spans="1:8" ht="36" customHeight="1">
      <c r="A1086" s="7"/>
      <c r="B1086" s="8"/>
      <c r="D1086" s="8"/>
      <c r="G1086" s="14"/>
      <c r="H1086" s="8"/>
    </row>
    <row r="1087" spans="1:8" ht="36" customHeight="1">
      <c r="A1087" s="7"/>
      <c r="B1087" s="8"/>
      <c r="D1087" s="8"/>
      <c r="G1087" s="14"/>
      <c r="H1087" s="8"/>
    </row>
    <row r="1088" spans="1:8" ht="36" customHeight="1">
      <c r="A1088" s="7"/>
      <c r="B1088" s="8"/>
      <c r="D1088" s="8"/>
      <c r="G1088" s="14"/>
      <c r="H1088" s="8"/>
    </row>
    <row r="1089" spans="1:8" ht="36" customHeight="1">
      <c r="A1089" s="7"/>
      <c r="B1089" s="8"/>
      <c r="D1089" s="8"/>
      <c r="G1089" s="14"/>
      <c r="H1089" s="8"/>
    </row>
    <row r="1090" spans="1:8" ht="36" customHeight="1">
      <c r="A1090" s="7"/>
      <c r="B1090" s="8"/>
      <c r="D1090" s="8"/>
      <c r="G1090" s="14"/>
      <c r="H1090" s="8"/>
    </row>
    <row r="1091" spans="1:8" ht="36" customHeight="1">
      <c r="A1091" s="7"/>
      <c r="B1091" s="8"/>
      <c r="D1091" s="8"/>
      <c r="G1091" s="14"/>
      <c r="H1091" s="8"/>
    </row>
    <row r="1092" spans="1:8" ht="36" customHeight="1">
      <c r="A1092" s="7"/>
      <c r="B1092" s="8"/>
      <c r="D1092" s="8"/>
      <c r="G1092" s="14"/>
      <c r="H1092" s="8"/>
    </row>
    <row r="1093" spans="1:8" ht="36" customHeight="1">
      <c r="A1093" s="7"/>
      <c r="B1093" s="8"/>
      <c r="D1093" s="8"/>
      <c r="G1093" s="14"/>
      <c r="H1093" s="8"/>
    </row>
    <row r="1094" spans="1:8" ht="36" customHeight="1">
      <c r="A1094" s="7"/>
      <c r="B1094" s="8"/>
      <c r="D1094" s="8"/>
      <c r="G1094" s="14"/>
      <c r="H1094" s="8"/>
    </row>
    <row r="1095" spans="1:8" ht="36" customHeight="1">
      <c r="A1095" s="7"/>
      <c r="B1095" s="8"/>
      <c r="D1095" s="8"/>
      <c r="G1095" s="14"/>
      <c r="H1095" s="8"/>
    </row>
    <row r="1096" spans="1:8" ht="36" customHeight="1">
      <c r="A1096" s="7"/>
      <c r="B1096" s="8"/>
      <c r="D1096" s="8"/>
      <c r="G1096" s="14"/>
      <c r="H1096" s="8"/>
    </row>
    <row r="1097" spans="1:8" ht="36" customHeight="1">
      <c r="A1097" s="7"/>
      <c r="B1097" s="8"/>
      <c r="D1097" s="8"/>
      <c r="G1097" s="14"/>
      <c r="H1097" s="8"/>
    </row>
    <row r="1098" spans="1:8" ht="36" customHeight="1">
      <c r="A1098" s="7"/>
      <c r="B1098" s="8"/>
      <c r="D1098" s="8"/>
      <c r="G1098" s="14"/>
      <c r="H1098" s="8"/>
    </row>
    <row r="1099" spans="1:8" ht="36" customHeight="1">
      <c r="A1099" s="7"/>
      <c r="B1099" s="8"/>
      <c r="D1099" s="8"/>
      <c r="G1099" s="14"/>
      <c r="H1099" s="8"/>
    </row>
    <row r="1100" spans="1:8" ht="36" customHeight="1">
      <c r="A1100" s="7"/>
      <c r="B1100" s="8"/>
      <c r="D1100" s="8"/>
      <c r="G1100" s="14"/>
      <c r="H1100" s="8"/>
    </row>
    <row r="1101" spans="1:8" ht="36" customHeight="1">
      <c r="A1101" s="7"/>
      <c r="B1101" s="8"/>
      <c r="D1101" s="8"/>
      <c r="G1101" s="14"/>
      <c r="H1101" s="8"/>
    </row>
    <row r="1102" spans="1:8" ht="36" customHeight="1">
      <c r="A1102" s="7"/>
      <c r="B1102" s="8"/>
      <c r="D1102" s="8"/>
      <c r="G1102" s="14"/>
      <c r="H1102" s="8"/>
    </row>
    <row r="1103" spans="1:8" ht="36" customHeight="1">
      <c r="A1103" s="7"/>
      <c r="B1103" s="8"/>
      <c r="D1103" s="8"/>
      <c r="G1103" s="14"/>
      <c r="H1103" s="8"/>
    </row>
    <row r="1104" spans="1:8" ht="36" customHeight="1">
      <c r="A1104" s="7"/>
      <c r="B1104" s="8"/>
      <c r="D1104" s="8"/>
      <c r="G1104" s="14"/>
      <c r="H1104" s="8"/>
    </row>
    <row r="1105" spans="1:8" ht="36" customHeight="1">
      <c r="A1105" s="7"/>
      <c r="B1105" s="8"/>
      <c r="D1105" s="8"/>
      <c r="G1105" s="14"/>
      <c r="H1105" s="8"/>
    </row>
    <row r="1106" spans="1:8" ht="36" customHeight="1">
      <c r="A1106" s="7"/>
      <c r="B1106" s="8"/>
      <c r="D1106" s="8"/>
      <c r="G1106" s="14"/>
      <c r="H1106" s="8"/>
    </row>
  </sheetData>
  <sheetProtection password="C4A2" sheet="1" selectLockedCells="1"/>
  <mergeCells count="28">
    <mergeCell ref="B570:H570"/>
    <mergeCell ref="B571:H571"/>
    <mergeCell ref="C563:F563"/>
    <mergeCell ref="C564:F564"/>
    <mergeCell ref="C565:F565"/>
    <mergeCell ref="C566:F566"/>
    <mergeCell ref="C567:F567"/>
    <mergeCell ref="C568:F568"/>
    <mergeCell ref="C561:F561"/>
    <mergeCell ref="C562:F562"/>
    <mergeCell ref="B569:F569"/>
    <mergeCell ref="G569:H569"/>
    <mergeCell ref="C466:H466"/>
    <mergeCell ref="C533:F533"/>
    <mergeCell ref="C534:H534"/>
    <mergeCell ref="C559:F559"/>
    <mergeCell ref="C328:H328"/>
    <mergeCell ref="C400:F400"/>
    <mergeCell ref="C401:H401"/>
    <mergeCell ref="C465:F465"/>
    <mergeCell ref="C169:H169"/>
    <mergeCell ref="C248:F248"/>
    <mergeCell ref="C249:H249"/>
    <mergeCell ref="C327:F327"/>
    <mergeCell ref="C6:H6"/>
    <mergeCell ref="C86:F86"/>
    <mergeCell ref="C87:H87"/>
    <mergeCell ref="C168:F168"/>
  </mergeCells>
  <conditionalFormatting sqref="D519 D530:D532 D521:D528 D462:D464 D451 D453:D460 D441:D449 D437:D439 D433:D435 D406:D431 D471:D517 D386 D388:D393 D378:D384 D324:D326 D313:D314 D316:D322 D305:D308 D300:D303 D245:D247 D255:D298 D235 D227:D230 D237:D243 D220:D225 D210:D213 D181:D189 D191:D207 D334:D376 D165:D167 D154 D156:D163 D143:D144 D146:D147 D135:D136 D121:D133 D97:D119 D83:D85 D73 D16:D71 D75:D81 D8:D14 D89:D95 D171:D179 D395:D399 D251:D253 D330:D332 D403:D404 D468:D469 D535 D537:D558">
    <cfRule type="cellIs" priority="5" dxfId="0" operator="equal" stopIfTrue="1">
      <formula>"CW 2130-R11"</formula>
    </cfRule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conditionalFormatting sqref="D505:D508 D513:D517 D520 D452 D445:D449 D437:D440 D387 D374:D377 D315 D382:D384 D290 D293:D299 D303:D311 D236 D209 D212:D219 D222:D232 D155 D145:D146 D134 D137:D142 D148:D150 D49:D70 D74 D536 D548">
    <cfRule type="cellIs" priority="3" dxfId="0" operator="equal" stopIfTrue="1">
      <formula>"CW 3120-R2"</formula>
    </cfRule>
    <cfRule type="cellIs" priority="4" dxfId="0" operator="equal" stopIfTrue="1">
      <formula>"CW 3240-R7"</formula>
    </cfRule>
  </conditionalFormatting>
  <conditionalFormatting sqref="D449 D233 D150:D152 D71">
    <cfRule type="cellIs" priority="1" dxfId="0" operator="equal" stopIfTrue="1">
      <formula>"CW 2130-R11"</formula>
    </cfRule>
    <cfRule type="cellIs" priority="2" dxfId="0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31:G532 G521 G523:G528 G8:G9 G11:G14 G17:G18 G20 G22 G25:G27 G31:G33 G36 G38 G40:G44 G47 G49 G52 G54 G56 G58 G60:G61 G63 G66 G68:G71 G73 G75 G77:G81 G84:G85 G89:G90 G92:G95 G98:G99 G101 G103 G106:G107 G109 G111 G115:G117 G119 G122 G124 G126:G128 G131 G133 G135 G139 G141 G143:G144 G147:G152 G154 G156 G158 G160:G163 G166:G167 G171:G172 G174:G176 G178:G179 G182 G185 G188:G189 G192 G194 G196:G200 G203 G205 G207 G210 G213 G215:G216 G218 G220:G221 G223 G225 G228 G230:G233 G235 G237 G239:G243 G246:G247 G251:G253 G256 G258 G260 G262 G265:G269 G273:G277 G280 G282 G284:G286 G288 G291 G294 G297:G298 G300:G302 G304 G306 G308:G311 G313 G316 G318:G322 G325:G326 G330:G332">
      <formula1>IF(G531&gt;=0.01,ROUND(G531,2),0.01)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35 G337:G339 G341 G343:G345 G347 G349 G353:G357 G360:G364 G367 G369 G371:G372 G375:G376 G378:G381 G383:G384 G386 G388 G390:G393 G395 G398:G399 G403:G404 G407 G409:G410 G412 G414 G417:G419 G422:G424 G426 G429 G431 G433 G435 G438:G439 G441:G444 G446:G447 G449 G451 G453 G455:G460 G463:G464 G468:G469 G472 G474:G475 G477 G479 G481 G484:G486 G489:G492 G496 G498 G500:G501 G503 G506:G507 G509:G512 G514:G517 G519 G538 G540 G544 G546 G550 G553 G556 G558">
      <formula1>IF(G531&gt;=0.01,ROUND(G531,2),0.01)</formula1>
    </dataValidation>
    <dataValidation type="custom" allowBlank="1" showInputMessage="1" showErrorMessage="1" error="If you can enter a Unit  Price in this cell, pLease contact the Contract Administrator immediately!" sqref="G530 G535:G537 G539 G541:G543 G545 G547:G549 G551:G552 G554:G555 G55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20">
      <formula1>0</formula1>
    </dataValidation>
  </dataValidations>
  <printOptions horizontalCentered="1"/>
  <pageMargins left="0.31496062992125984" right="0.31496062992125984" top="0.7480314960629921" bottom="0.5905511811023623" header="0.2362204724409449" footer="0.2362204724409449"/>
  <pageSetup horizontalDpi="600" verticalDpi="600" orientation="portrait" scale="70" r:id="rId4"/>
  <headerFooter alignWithMargins="0">
    <oddHeader>&amp;LThe City of Winnipeg
Bid Opportunity No. 478-2011 Addendum 1 
&amp;XTemplate Version: C420110321 - RW&amp;RBid Submission
Page &amp;P+3 of 34</oddHeader>
    <oddFooter xml:space="preserve">&amp;R__________________
Name of Bidder                    </oddFooter>
  </headerFooter>
  <rowBreaks count="26" manualBreakCount="26">
    <brk id="27" max="7" man="1"/>
    <brk id="49" max="7" man="1"/>
    <brk id="71" max="7" man="1"/>
    <brk id="86" max="255" man="1"/>
    <brk id="111" max="7" man="1"/>
    <brk id="135" max="7" man="1"/>
    <brk id="158" max="7" man="1"/>
    <brk id="168" max="255" man="1"/>
    <brk id="189" max="7" man="1"/>
    <brk id="210" max="7" man="1"/>
    <brk id="233" max="7" man="1"/>
    <brk id="248" max="7" man="1"/>
    <brk id="269" max="7" man="1"/>
    <brk id="291" max="7" man="1"/>
    <brk id="327" max="255" man="1"/>
    <brk id="349" max="7" man="1"/>
    <brk id="372" max="7" man="1"/>
    <brk id="393" max="7" man="1"/>
    <brk id="400" max="7" man="1"/>
    <brk id="424" max="7" man="1"/>
    <brk id="447" max="7" man="1"/>
    <brk id="465" max="7" man="1"/>
    <brk id="492" max="7" man="1"/>
    <brk id="517" max="7" man="1"/>
    <brk id="533" max="7" man="1"/>
    <brk id="559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June 17,2011
file size 329728</dc:description>
  <cp:lastModifiedBy>hpheifer</cp:lastModifiedBy>
  <cp:lastPrinted>2011-06-16T21:55:44Z</cp:lastPrinted>
  <dcterms:created xsi:type="dcterms:W3CDTF">2000-01-26T18:56:05Z</dcterms:created>
  <dcterms:modified xsi:type="dcterms:W3CDTF">2011-06-17T15:02:07Z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