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60" yWindow="375" windowWidth="11265" windowHeight="11715" tabRatio="999"/>
  </bookViews>
  <sheets>
    <sheet name="Sheet1" sheetId="1" r:id="rId1"/>
  </sheets>
  <definedNames>
    <definedName name="_xlnm.Print_Area" localSheetId="0">Sheet1!$A$1:$F$21</definedName>
  </definedNames>
  <calcPr calcId="145621"/>
</workbook>
</file>

<file path=xl/calcChain.xml><?xml version="1.0" encoding="utf-8"?>
<calcChain xmlns="http://schemas.openxmlformats.org/spreadsheetml/2006/main">
  <c r="F13" i="1" l="1"/>
  <c r="F12" i="1"/>
  <c r="F11" i="1"/>
  <c r="F16" i="1"/>
  <c r="F15" i="1"/>
  <c r="F14" i="1"/>
  <c r="F10" i="1"/>
  <c r="F9" i="1"/>
  <c r="F8" i="1"/>
  <c r="F7" i="1"/>
  <c r="F6" i="1"/>
  <c r="F5" i="1"/>
  <c r="F4" i="1"/>
  <c r="F3" i="1"/>
  <c r="F2" i="1"/>
  <c r="C17" i="1" l="1"/>
  <c r="B17" i="1" l="1"/>
  <c r="B19" i="1" l="1"/>
  <c r="D16" i="1"/>
  <c r="D15" i="1"/>
  <c r="D11" i="1"/>
  <c r="D14" i="1"/>
  <c r="D13" i="1"/>
  <c r="D12" i="1"/>
  <c r="D10" i="1"/>
  <c r="D9" i="1"/>
  <c r="D8" i="1"/>
  <c r="D7" i="1"/>
  <c r="D6" i="1"/>
  <c r="D5" i="1"/>
  <c r="D4" i="1"/>
  <c r="D3" i="1"/>
  <c r="D2" i="1"/>
  <c r="E2" i="1" l="1"/>
  <c r="E11" i="1"/>
  <c r="E12" i="1"/>
  <c r="E4" i="1"/>
  <c r="E6" i="1"/>
  <c r="E8" i="1"/>
  <c r="E10" i="1"/>
  <c r="E13" i="1"/>
  <c r="E16" i="1"/>
  <c r="E3" i="1"/>
  <c r="E5" i="1"/>
  <c r="E7" i="1"/>
  <c r="E9" i="1"/>
  <c r="E14" i="1"/>
  <c r="E15" i="1"/>
  <c r="B20" i="1"/>
  <c r="B21" i="1"/>
  <c r="D17" i="1"/>
</calcChain>
</file>

<file path=xl/sharedStrings.xml><?xml version="1.0" encoding="utf-8"?>
<sst xmlns="http://schemas.openxmlformats.org/spreadsheetml/2006/main" count="25" uniqueCount="25">
  <si>
    <t>Council Ward</t>
  </si>
  <si>
    <t>Transcona</t>
  </si>
  <si>
    <t>North Kildonan</t>
  </si>
  <si>
    <t>Elmwood - East Kildonan</t>
  </si>
  <si>
    <t>Mynarski</t>
  </si>
  <si>
    <t>Point Douglas</t>
  </si>
  <si>
    <t>Daniel McIntyre</t>
  </si>
  <si>
    <t>Fort Rouge - East Fort Garry</t>
  </si>
  <si>
    <t>River Heights - Fort Garry</t>
  </si>
  <si>
    <t>St. Vital</t>
  </si>
  <si>
    <t>Old Kildonan</t>
  </si>
  <si>
    <t>St. Charles</t>
  </si>
  <si>
    <t>Total</t>
  </si>
  <si>
    <t>St Boniface</t>
  </si>
  <si>
    <t>Charleswood -Tuxedo - Whyte</t>
  </si>
  <si>
    <t>St. James - Brooklands - Weston</t>
  </si>
  <si>
    <t>South Winnipeg – St. Norbert Ward</t>
  </si>
  <si>
    <t>2016 Percentage Difference from Average (47,016)</t>
  </si>
  <si>
    <t>2016 Population Difference above or below 25% limit</t>
  </si>
  <si>
    <t>2016 Average Ward Size:</t>
  </si>
  <si>
    <t>Upper Limit (+25% of average)</t>
  </si>
  <si>
    <t>Lower Limit (-25% of average)</t>
  </si>
  <si>
    <t>Population Difference 2011 to 2016</t>
  </si>
  <si>
    <t>Population      (2016 Census data)</t>
  </si>
  <si>
    <t>Population      (2011 Census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</si>
</sst>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CCECFF"/>
      <color rgb="FFFFB3DB"/>
      <color rgb="FF69C6FF"/>
      <color rgb="FF47B9FF"/>
      <color rgb="FF6169FF"/>
      <color rgb="FF1520FF"/>
      <color rgb="FF1B00C0"/>
      <color rgb="FFF9F1D1"/>
      <color rgb="FFFFCC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7"/>
  <sheetViews>
    <sheetView tabSelected="1" zoomScaleNormal="100" workbookViewId="0">
      <selection activeCell="E11" sqref="E11:F13"/>
    </sheetView>
  </sheetViews>
  <sheetFormatPr defaultRowHeight="15" x14ac:dyDescent="0.25"/>
  <cols>
    <col min="1" max="1" width="33.140625" customWidth="1"/>
    <col min="2" max="6" width="13.140625" customWidth="1"/>
    <col min="7" max="7" width="20.42578125" customWidth="1"/>
    <col min="9" max="9" width="32" customWidth="1"/>
  </cols>
  <sheetData>
    <row r="1" spans="1:6" ht="90" x14ac:dyDescent="0.25">
      <c r="A1" s="7" t="s">
        <v>0</v>
      </c>
      <c r="B1" s="8" t="s">
        <v>23</v>
      </c>
      <c r="C1" s="8" t="s">
        <v>24</v>
      </c>
      <c r="D1" s="8" t="s">
        <v>22</v>
      </c>
      <c r="E1" s="8" t="s">
        <v>17</v>
      </c>
      <c r="F1" s="8" t="s">
        <v>18</v>
      </c>
    </row>
    <row r="2" spans="1:6" x14ac:dyDescent="0.25">
      <c r="A2" s="4" t="s">
        <v>14</v>
      </c>
      <c r="B2" s="5">
        <v>42166</v>
      </c>
      <c r="C2" s="5">
        <v>42515</v>
      </c>
      <c r="D2" s="5">
        <f t="shared" ref="D2:D16" si="0">+B2-C2</f>
        <v>-349</v>
      </c>
      <c r="E2" s="6">
        <f t="shared" ref="E2:F16" si="1">+(B2-$B$19)/$B$19</f>
        <v>-0.10316273068224523</v>
      </c>
      <c r="F2" s="9">
        <f t="shared" si="1"/>
        <v>-9.5739778374891046E-2</v>
      </c>
    </row>
    <row r="3" spans="1:6" x14ac:dyDescent="0.25">
      <c r="A3" s="4" t="s">
        <v>6</v>
      </c>
      <c r="B3" s="5">
        <v>46882</v>
      </c>
      <c r="C3" s="5">
        <v>45595</v>
      </c>
      <c r="D3" s="5">
        <f t="shared" si="0"/>
        <v>1287</v>
      </c>
      <c r="E3" s="6">
        <f t="shared" si="1"/>
        <v>-2.8571631135279742E-3</v>
      </c>
      <c r="F3" s="9">
        <f t="shared" si="1"/>
        <v>-3.0230629072166459E-2</v>
      </c>
    </row>
    <row r="4" spans="1:6" x14ac:dyDescent="0.25">
      <c r="A4" s="4" t="s">
        <v>3</v>
      </c>
      <c r="B4" s="5">
        <v>44268</v>
      </c>
      <c r="C4" s="5">
        <v>43855</v>
      </c>
      <c r="D4" s="5">
        <f t="shared" si="0"/>
        <v>413</v>
      </c>
      <c r="E4" s="6">
        <f t="shared" si="1"/>
        <v>-5.8454863203567603E-2</v>
      </c>
      <c r="F4" s="9">
        <f t="shared" si="1"/>
        <v>-6.7239044587342034E-2</v>
      </c>
    </row>
    <row r="5" spans="1:6" x14ac:dyDescent="0.25">
      <c r="A5" s="4" t="s">
        <v>7</v>
      </c>
      <c r="B5" s="5">
        <v>46770</v>
      </c>
      <c r="C5" s="5">
        <v>45610</v>
      </c>
      <c r="D5" s="5">
        <f t="shared" si="0"/>
        <v>1160</v>
      </c>
      <c r="E5" s="6">
        <f t="shared" si="1"/>
        <v>-5.239313997263414E-3</v>
      </c>
      <c r="F5" s="9">
        <f t="shared" si="1"/>
        <v>-2.9911591007380466E-2</v>
      </c>
    </row>
    <row r="6" spans="1:6" x14ac:dyDescent="0.25">
      <c r="A6" s="4" t="s">
        <v>4</v>
      </c>
      <c r="B6" s="5">
        <v>42394</v>
      </c>
      <c r="C6" s="5">
        <v>42160</v>
      </c>
      <c r="D6" s="5">
        <f t="shared" si="0"/>
        <v>234</v>
      </c>
      <c r="E6" s="6">
        <f t="shared" si="1"/>
        <v>-9.8313352097498086E-2</v>
      </c>
      <c r="F6" s="9">
        <f t="shared" si="1"/>
        <v>-0.10329034590815962</v>
      </c>
    </row>
    <row r="7" spans="1:6" x14ac:dyDescent="0.25">
      <c r="A7" s="4" t="s">
        <v>2</v>
      </c>
      <c r="B7" s="5">
        <v>36604</v>
      </c>
      <c r="C7" s="5">
        <v>36370</v>
      </c>
      <c r="D7" s="5">
        <f t="shared" si="0"/>
        <v>234</v>
      </c>
      <c r="E7" s="6">
        <f t="shared" si="1"/>
        <v>-0.22146204510489267</v>
      </c>
      <c r="F7" s="9">
        <f t="shared" si="1"/>
        <v>-0.2264390389155542</v>
      </c>
    </row>
    <row r="8" spans="1:6" x14ac:dyDescent="0.25">
      <c r="A8" s="4" t="s">
        <v>10</v>
      </c>
      <c r="B8" s="5">
        <v>55215</v>
      </c>
      <c r="C8" s="5">
        <v>48975</v>
      </c>
      <c r="D8" s="5">
        <f t="shared" si="0"/>
        <v>6240</v>
      </c>
      <c r="E8" s="6">
        <f t="shared" si="1"/>
        <v>0.17437911647725252</v>
      </c>
      <c r="F8" s="9">
        <f t="shared" si="1"/>
        <v>4.1659281526278048E-2</v>
      </c>
    </row>
    <row r="9" spans="1:6" x14ac:dyDescent="0.25">
      <c r="A9" s="4" t="s">
        <v>5</v>
      </c>
      <c r="B9" s="5">
        <v>45338</v>
      </c>
      <c r="C9" s="5">
        <v>42675</v>
      </c>
      <c r="D9" s="5">
        <f t="shared" si="0"/>
        <v>2663</v>
      </c>
      <c r="E9" s="6">
        <f t="shared" si="1"/>
        <v>-3.5696814582166531E-2</v>
      </c>
      <c r="F9" s="9">
        <f t="shared" si="1"/>
        <v>-9.233670568384042E-2</v>
      </c>
    </row>
    <row r="10" spans="1:6" x14ac:dyDescent="0.25">
      <c r="A10" s="4" t="s">
        <v>8</v>
      </c>
      <c r="B10" s="5">
        <v>52465</v>
      </c>
      <c r="C10" s="5">
        <v>50375</v>
      </c>
      <c r="D10" s="5">
        <f t="shared" si="0"/>
        <v>2090</v>
      </c>
      <c r="E10" s="6">
        <f t="shared" si="1"/>
        <v>0.11588880459981986</v>
      </c>
      <c r="F10" s="9">
        <f t="shared" si="1"/>
        <v>7.143616757297104E-2</v>
      </c>
    </row>
    <row r="11" spans="1:6" x14ac:dyDescent="0.25">
      <c r="A11" s="4" t="s">
        <v>16</v>
      </c>
      <c r="B11" s="5">
        <v>68112</v>
      </c>
      <c r="C11" s="5">
        <v>54150</v>
      </c>
      <c r="D11" s="5">
        <f t="shared" si="0"/>
        <v>13962</v>
      </c>
      <c r="E11" s="10">
        <f t="shared" si="1"/>
        <v>0.44868804458025219</v>
      </c>
      <c r="F11" s="11">
        <f>+B11-$B$20</f>
        <v>9341.5833333333285</v>
      </c>
    </row>
    <row r="12" spans="1:6" x14ac:dyDescent="0.25">
      <c r="A12" s="4" t="s">
        <v>13</v>
      </c>
      <c r="B12" s="5">
        <v>59778</v>
      </c>
      <c r="C12" s="5">
        <v>54145</v>
      </c>
      <c r="D12" s="5">
        <f t="shared" si="0"/>
        <v>5633</v>
      </c>
      <c r="E12" s="10">
        <f t="shared" si="1"/>
        <v>0.2714304957851526</v>
      </c>
      <c r="F12" s="11">
        <f t="shared" ref="F12" si="2">+B12-$B$20</f>
        <v>1007.5833333333285</v>
      </c>
    </row>
    <row r="13" spans="1:6" x14ac:dyDescent="0.25">
      <c r="A13" s="4" t="s">
        <v>11</v>
      </c>
      <c r="B13" s="5">
        <v>32171</v>
      </c>
      <c r="C13" s="5">
        <v>31910</v>
      </c>
      <c r="D13" s="5">
        <f t="shared" si="0"/>
        <v>261</v>
      </c>
      <c r="E13" s="10">
        <f t="shared" si="1"/>
        <v>-0.31574842785131413</v>
      </c>
      <c r="F13" s="11">
        <f>+B13-$B$21</f>
        <v>-3091.25</v>
      </c>
    </row>
    <row r="14" spans="1:6" x14ac:dyDescent="0.25">
      <c r="A14" s="4" t="s">
        <v>15</v>
      </c>
      <c r="B14" s="5">
        <v>37561</v>
      </c>
      <c r="C14" s="5">
        <v>35925</v>
      </c>
      <c r="D14" s="5">
        <f t="shared" si="0"/>
        <v>1636</v>
      </c>
      <c r="E14" s="6">
        <f t="shared" si="1"/>
        <v>-0.2011074165715461</v>
      </c>
      <c r="F14" s="9">
        <f t="shared" si="1"/>
        <v>-0.23590383483753877</v>
      </c>
    </row>
    <row r="15" spans="1:6" x14ac:dyDescent="0.25">
      <c r="A15" s="4" t="s">
        <v>9</v>
      </c>
      <c r="B15" s="5">
        <v>53652</v>
      </c>
      <c r="C15" s="5">
        <v>52345</v>
      </c>
      <c r="D15" s="5">
        <f t="shared" si="0"/>
        <v>1307</v>
      </c>
      <c r="E15" s="6">
        <f t="shared" si="1"/>
        <v>0.14113535012655171</v>
      </c>
      <c r="F15" s="9">
        <f t="shared" si="1"/>
        <v>0.1133365000815319</v>
      </c>
    </row>
    <row r="16" spans="1:6" x14ac:dyDescent="0.25">
      <c r="A16" s="4" t="s">
        <v>1</v>
      </c>
      <c r="B16" s="5">
        <v>41869</v>
      </c>
      <c r="C16" s="5">
        <v>37020</v>
      </c>
      <c r="D16" s="5">
        <f t="shared" si="0"/>
        <v>4849</v>
      </c>
      <c r="E16" s="6">
        <f t="shared" si="1"/>
        <v>-0.10947968436500795</v>
      </c>
      <c r="F16" s="9">
        <f t="shared" si="1"/>
        <v>-0.21261405610816103</v>
      </c>
    </row>
    <row r="17" spans="1:6" x14ac:dyDescent="0.25">
      <c r="A17" s="4" t="s">
        <v>12</v>
      </c>
      <c r="B17" s="5">
        <f>SUM(B2:B16)</f>
        <v>705245</v>
      </c>
      <c r="C17" s="5">
        <f>SUM(C2:C16)</f>
        <v>663625</v>
      </c>
      <c r="D17" s="5">
        <f t="shared" ref="D17" si="3">+B17-C17</f>
        <v>41620</v>
      </c>
      <c r="E17" s="4"/>
      <c r="F17" s="4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 t="s">
        <v>19</v>
      </c>
      <c r="B19" s="3">
        <f>+B17/15</f>
        <v>47016.333333333336</v>
      </c>
      <c r="C19" s="2"/>
      <c r="D19" s="2"/>
      <c r="E19" s="2"/>
      <c r="F19" s="2"/>
    </row>
    <row r="20" spans="1:6" x14ac:dyDescent="0.25">
      <c r="A20" s="2" t="s">
        <v>20</v>
      </c>
      <c r="B20" s="3">
        <f>+B19*1.25</f>
        <v>58770.416666666672</v>
      </c>
      <c r="C20" s="2"/>
      <c r="D20" s="2"/>
      <c r="E20" s="2"/>
      <c r="F20" s="2"/>
    </row>
    <row r="21" spans="1:6" x14ac:dyDescent="0.25">
      <c r="A21" s="2" t="s">
        <v>21</v>
      </c>
      <c r="B21" s="3">
        <f>+B19*0.75</f>
        <v>35262.25</v>
      </c>
      <c r="C21" s="2"/>
      <c r="D21" s="2"/>
      <c r="E21" s="2"/>
      <c r="F21" s="2"/>
    </row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</sheetData>
  <sortState ref="A2:F16">
    <sortCondition ref="A2:A16"/>
  </sortState>
  <printOptions horizontalCentered="1" verticalCentered="1"/>
  <pageMargins left="0.7" right="0.7" top="0.75" bottom="0.75" header="0.3" footer="0.3"/>
  <pageSetup scale="120" orientation="landscape" r:id="rId1"/>
  <headerFooter>
    <oddHeader>&amp;LAttachment B
Ward Boundaries Commission - Frequently Asked Questions</oddHeader>
  </headerFooter>
  <rowBreaks count="3" manualBreakCount="3">
    <brk id="91" max="16383" man="1"/>
    <brk id="132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Knight, Travis</dc:creator>
  <cp:lastModifiedBy>McMillan, Kate</cp:lastModifiedBy>
  <cp:lastPrinted>2017-05-08T21:00:01Z</cp:lastPrinted>
  <dcterms:created xsi:type="dcterms:W3CDTF">2013-01-10T17:48:39Z</dcterms:created>
  <dcterms:modified xsi:type="dcterms:W3CDTF">2017-10-17T16:38:40Z</dcterms:modified>
</cp:coreProperties>
</file>